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ogosic\Desktop\Odbor- kvaliteta\"/>
    </mc:Choice>
  </mc:AlternateContent>
  <bookViews>
    <workbookView xWindow="0" yWindow="0" windowWidth="28800" windowHeight="12180"/>
  </bookViews>
  <sheets>
    <sheet name="Sheet1" sheetId="1" r:id="rId1"/>
  </sheets>
  <externalReferences>
    <externalReference r:id="rId2"/>
  </externalReferences>
  <definedNames>
    <definedName name="_xlnm.Print_Area" localSheetId="0">Sheet1!$B$1:$S$23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3" i="1" s="1"/>
  <c r="I14" i="1" s="1"/>
  <c r="H10" i="1"/>
  <c r="J10" i="1"/>
  <c r="K10" i="1"/>
  <c r="L10" i="1"/>
  <c r="S14" i="1"/>
  <c r="P14" i="1"/>
  <c r="O14" i="1"/>
  <c r="N14" i="1"/>
  <c r="M14" i="1"/>
  <c r="L14" i="1"/>
  <c r="K14" i="1"/>
  <c r="J14" i="1"/>
  <c r="H14" i="1"/>
  <c r="S13" i="1"/>
  <c r="P13" i="1"/>
  <c r="O13" i="1"/>
  <c r="N13" i="1"/>
  <c r="M13" i="1"/>
  <c r="L13" i="1"/>
  <c r="K13" i="1"/>
  <c r="J13" i="1"/>
  <c r="H13" i="1"/>
  <c r="R10" i="1" l="1"/>
  <c r="M10" i="1"/>
  <c r="N10" i="1"/>
  <c r="O10" i="1"/>
  <c r="P10" i="1"/>
  <c r="S10" i="1"/>
  <c r="R13" i="1" l="1"/>
  <c r="R14" i="1"/>
</calcChain>
</file>

<file path=xl/sharedStrings.xml><?xml version="1.0" encoding="utf-8"?>
<sst xmlns="http://schemas.openxmlformats.org/spreadsheetml/2006/main" count="74" uniqueCount="46">
  <si>
    <t>Id</t>
  </si>
  <si>
    <t>Start time</t>
  </si>
  <si>
    <t>Completion time</t>
  </si>
  <si>
    <t>Email</t>
  </si>
  <si>
    <t>Name</t>
  </si>
  <si>
    <t>Naziv završenog studijskog programa:</t>
  </si>
  <si>
    <t>Fakultet pravovremeno i javno objavljuje
sve potrebne informacije o studiju, uvjetima
upisa, izvođenju studija, kao i uvjetima
napredovanja i završetka studija</t>
  </si>
  <si>
    <t>Doktorski studij osigurava rad u
suvremenom i visoko kvalitetnom
znanstvenom okruženju</t>
  </si>
  <si>
    <t>Doktorski studij ima razrađene postupke
izrade i obrane doktorskog rada opisane
javno dostupnim pravilnikom i drugim
pratećim dokumentima</t>
  </si>
  <si>
    <t>Doktorski studij izvode visokokvalificirani
znanstvenici u pojedinom području
istraživanja</t>
  </si>
  <si>
    <t>Postupak mentoriranja osigurava kvalitetnu
izradu doktorskoga rada</t>
  </si>
  <si>
    <t>Ishodi učenja studija su logički i jasno
povezani te proizlaze iz ishoda učenja
pojedinih nastavnih sadržaja, mentorskog i
istraživačkog rada</t>
  </si>
  <si>
    <t>Nastavne metode su prikladne za
razvijanje potrebnih znanstvenih znanja i
vještina</t>
  </si>
  <si>
    <t>Doktorski studij omogućuje primjenu
naprednih ekonomskih teorija i metoda u
istraživanju složenih ekonomskih problema</t>
  </si>
  <si>
    <t>Doktorski studij osigurava sudjelovanje
visokokvalitetnih mentora i nastavnika sa
stranih sveučilišta</t>
  </si>
  <si>
    <t>Biste li drugima preporučili da upišu ovaj
doktorski studij?</t>
  </si>
  <si>
    <t>Koju biste ukupnu ocjenu dodijelili vašem studiju (od 1 (nedovoljan) do 5 (izvrstan))?</t>
  </si>
  <si>
    <t xml:space="preserve">Centar za poslijediplomske studije radi profesionalno i u skladu s potrebama studenata
</t>
  </si>
  <si>
    <t>Molimo Vas iznesite svoje primjedbe, zapažanja i prijedloge u vezi doktorskog studija:</t>
  </si>
  <si>
    <t>anonymous</t>
  </si>
  <si>
    <t>DA</t>
  </si>
  <si>
    <t xml:space="preserve">Postoji prostor usvajanju pozitivnih praksi inozemnih sveučilišta, primarno misleći na sljedeće: Studijski program treba dati veći naglasak na razvoj metodološko istraživačkih vještina polaznika doktorskog studija. Treba se koncentrirati na manji broj kolegija i isto prilagoditi znanstvenom području unutar kojeg istraživač djeluje. Nužno je staviti naglasak na kvaliteti kolegija i stvarnom produbljivanju znanja za odabrana područja kandidata (isto bi trebalo pratiti veće ECTS opterećenje za takve kolegije). Dodatno, sugestija je omogućiti doktorandu izradu doktorske disertacije u obliku skupa tematski povezanih objavljenih znanstvenih radova. </t>
  </si>
  <si>
    <t>Pitanja od 1 do 12 općenito su pokrila kvalitetu doktorskog studija, no želim istaknuti gospođu Marinu Katić Smoljo kao voditeljicu PDS-a. Ona se ističe svojom iznimnom profesionalnošću koju upotpunjuje dubokim razumijevanjem potreba i životnih ciklusa polaznika doktorskog studija. Marina je uvijek tu za nas - od rješavanja dilema do interpretacije pravilnika, pružanja pregleda mogućnosti izbora kolegija do poticanja na daljnji napredak. Njezina podrška je životna, realna i inspirativna. Aktivno se sjećam kako me davno motivirala da upišem poslijediplomski specijalistički studij, a i ne tako davno da nastavim na doktorskom studiju. Da ocjenjujem njezinu predanost, čak i ocjena 10 bila bi premalo.</t>
  </si>
  <si>
    <t xml:space="preserve">Doktorski studij predstavlja izvanrednu priliku za akademsko usavršavanje i dubinsko istraživanje u odabranom području.Ovaj studij ne samo da potiče intelektualni rast, već i promiče razvoj kritičkog mišljenja i sposobnost primjene znanja u praksi.
Moram pohvaliti moju mentoricu, prof. dr.sc. Marinu Lovrinčević koja mi je kroz svoju stručnost, strast i predanost, pružila ne samo akademsko mentorstvo, već i inspiraciju i podršku koja je ključna za moj uspjeh. </t>
  </si>
  <si>
    <t xml:space="preserve">Hvala puno svima! </t>
  </si>
  <si>
    <t>Postupak izrade i obrane je proveden iznimno efikasno i po najvišim profesionalnim standardima. Fakultet je osigurao mentorstvo profesora iznimno visokog teoretskog i praktičnog znanja koje je omogućilo snažnu kontrolu kvalitete provedenih postupaka i značajnu podršku izvođenju i potvrdi teza.</t>
  </si>
  <si>
    <t>Pohvalio bih voditeljice doktorskog studija profesorice Aljinović i Malešević Perović na profesionalnom pristupu doktorandima uvažavajući sve različitosti znanstvenih područja te na razumnim i konstruktivnim sugestijama. Također, osobito bih istaknuo voditeljicu Marinu Katić Smoljo koja kroz profesionalnu sferu zna potaknuti i motivirati doktorande, koja raspolaže realnim i aktualnim informacijama te koja pokriva sve aspekte i probleme s kojima se doktorski studenti susreću ili bi se mogli susresti. Uistinu 5++ :)</t>
  </si>
  <si>
    <t xml:space="preserve">Doktorski studij sjajno je organiziran! Studenti dobivaju maksimalnu podršku! Sve pohvale voditeljicama studija, mentorima, profesorima i voditeljici PDS Centra! </t>
  </si>
  <si>
    <t>PE</t>
  </si>
  <si>
    <t>E</t>
  </si>
  <si>
    <t xml:space="preserve">E </t>
  </si>
  <si>
    <t>1.</t>
  </si>
  <si>
    <t>2.</t>
  </si>
  <si>
    <t>3.</t>
  </si>
  <si>
    <t>4.</t>
  </si>
  <si>
    <t>5.</t>
  </si>
  <si>
    <t>6.</t>
  </si>
  <si>
    <t>7.</t>
  </si>
  <si>
    <t>Primjedbe, zapažanja i prijedlozi u vezi doktorskog studija</t>
  </si>
  <si>
    <t>Srednja ocjena 2022./2023. N = 4</t>
  </si>
  <si>
    <t>Srednja ocjena 2021./2022. N = 6</t>
  </si>
  <si>
    <t>srednja ocjena 2023./2024 N = 7</t>
  </si>
  <si>
    <t>=</t>
  </si>
  <si>
    <t>i</t>
  </si>
  <si>
    <t>h</t>
  </si>
  <si>
    <t>IZVJEŠTAJ O PROVEDENOM STUDENTSKOM VREDNOVANJU CJELOKUPNOG DOKTORSKOG STUDIJA U AKADEMSKOJ GODINI 2023./2024.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</si>
</sst>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6"/>
      <color rgb="FFFF0000"/>
      <name val="Bookman Old Style"/>
      <family val="1"/>
    </font>
    <font>
      <b/>
      <sz val="14"/>
      <color rgb="FFFF0000"/>
      <name val="Bookman Old Style"/>
      <family val="1"/>
    </font>
    <font>
      <b/>
      <sz val="11"/>
      <color rgb="FFFF0000"/>
      <name val="Bookman Old Style"/>
      <family val="1"/>
    </font>
    <font>
      <b/>
      <sz val="11"/>
      <color rgb="FFFF0000"/>
      <name val="Calibri"/>
      <family val="2"/>
      <scheme val="minor"/>
    </font>
    <font>
      <sz val="11"/>
      <name val="Bookman Old Style"/>
      <family val="1"/>
    </font>
    <font>
      <sz val="11"/>
      <name val="Calibri"/>
      <family val="2"/>
      <scheme val="minor"/>
    </font>
    <font>
      <b/>
      <sz val="16"/>
      <color rgb="FFFF0000"/>
      <name val="Wingdings 3"/>
      <family val="1"/>
      <charset val="2"/>
    </font>
    <font>
      <b/>
      <sz val="16"/>
      <name val="Wingdings 3"/>
      <family val="1"/>
      <charset val="2"/>
    </font>
    <font>
      <b/>
      <sz val="16"/>
      <name val="Bookman Old Style"/>
      <family val="1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double">
        <color theme="4"/>
      </top>
      <bottom style="double">
        <color theme="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 style="thin">
        <color theme="4" tint="0.39997558519241921"/>
      </bottom>
      <diagonal/>
    </border>
    <border>
      <left/>
      <right style="double">
        <color auto="1"/>
      </right>
      <top/>
      <bottom style="thin">
        <color theme="4" tint="0.39997558519241921"/>
      </bottom>
      <diagonal/>
    </border>
    <border>
      <left style="double">
        <color theme="4"/>
      </left>
      <right style="dashed">
        <color theme="4"/>
      </right>
      <top style="double">
        <color theme="4"/>
      </top>
      <bottom style="dashed">
        <color theme="4"/>
      </bottom>
      <diagonal/>
    </border>
    <border>
      <left style="dashed">
        <color theme="4"/>
      </left>
      <right style="dashed">
        <color theme="4"/>
      </right>
      <top style="double">
        <color theme="4"/>
      </top>
      <bottom style="dashed">
        <color theme="4"/>
      </bottom>
      <diagonal/>
    </border>
    <border>
      <left style="dashed">
        <color theme="4"/>
      </left>
      <right style="double">
        <color theme="4"/>
      </right>
      <top style="double">
        <color theme="4"/>
      </top>
      <bottom style="dashed">
        <color theme="4"/>
      </bottom>
      <diagonal/>
    </border>
    <border>
      <left style="double">
        <color theme="4"/>
      </left>
      <right style="dashed">
        <color theme="4"/>
      </right>
      <top style="dashed">
        <color theme="4"/>
      </top>
      <bottom style="double">
        <color theme="4"/>
      </bottom>
      <diagonal/>
    </border>
    <border>
      <left style="dashed">
        <color theme="4"/>
      </left>
      <right style="dashed">
        <color theme="4"/>
      </right>
      <top style="dashed">
        <color theme="4"/>
      </top>
      <bottom style="double">
        <color theme="4"/>
      </bottom>
      <diagonal/>
    </border>
    <border>
      <left style="dashed">
        <color theme="4"/>
      </left>
      <right style="double">
        <color theme="4"/>
      </right>
      <top style="dashed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auto="1"/>
      </left>
      <right/>
      <top style="double">
        <color auto="1"/>
      </top>
      <bottom style="dashed">
        <color auto="1"/>
      </bottom>
      <diagonal/>
    </border>
    <border>
      <left/>
      <right/>
      <top style="double">
        <color auto="1"/>
      </top>
      <bottom style="dashed">
        <color auto="1"/>
      </bottom>
      <diagonal/>
    </border>
    <border>
      <left/>
      <right style="dashed">
        <color auto="1"/>
      </right>
      <top style="double">
        <color auto="1"/>
      </top>
      <bottom style="dashed">
        <color auto="1"/>
      </bottom>
      <diagonal/>
    </border>
  </borders>
  <cellStyleXfs count="2">
    <xf numFmtId="0" fontId="0" fillId="0" borderId="0"/>
    <xf numFmtId="0" fontId="11" fillId="7" borderId="26" applyNumberFormat="0" applyFont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49" fontId="0" fillId="0" borderId="0" xfId="0" applyNumberFormat="1"/>
    <xf numFmtId="49" fontId="4" fillId="0" borderId="0" xfId="0" applyNumberFormat="1" applyFont="1" applyBorder="1" applyAlignment="1">
      <alignment horizontal="center" vertical="center"/>
    </xf>
    <xf numFmtId="0" fontId="0" fillId="3" borderId="0" xfId="0" applyFill="1"/>
    <xf numFmtId="0" fontId="1" fillId="3" borderId="0" xfId="0" applyFont="1" applyFill="1"/>
    <xf numFmtId="0" fontId="0" fillId="4" borderId="0" xfId="0" applyFill="1"/>
    <xf numFmtId="164" fontId="4" fillId="0" borderId="5" xfId="0" applyNumberFormat="1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22" fontId="1" fillId="4" borderId="10" xfId="0" applyNumberFormat="1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 vertical="center"/>
    </xf>
    <xf numFmtId="164" fontId="1" fillId="4" borderId="10" xfId="0" applyNumberFormat="1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49" fontId="1" fillId="4" borderId="10" xfId="0" applyNumberFormat="1" applyFont="1" applyFill="1" applyBorder="1"/>
    <xf numFmtId="49" fontId="1" fillId="4" borderId="10" xfId="0" applyNumberFormat="1" applyFont="1" applyFill="1" applyBorder="1" applyAlignment="1">
      <alignment horizontal="center" vertical="center"/>
    </xf>
    <xf numFmtId="0" fontId="6" fillId="4" borderId="12" xfId="0" applyNumberFormat="1" applyFont="1" applyFill="1" applyBorder="1" applyAlignment="1">
      <alignment horizontal="center" vertical="center"/>
    </xf>
    <xf numFmtId="22" fontId="1" fillId="4" borderId="13" xfId="0" applyNumberFormat="1" applyFont="1" applyFill="1" applyBorder="1"/>
    <xf numFmtId="49" fontId="1" fillId="4" borderId="13" xfId="0" applyNumberFormat="1" applyFont="1" applyFill="1" applyBorder="1"/>
    <xf numFmtId="49" fontId="1" fillId="4" borderId="13" xfId="0" applyNumberFormat="1" applyFont="1" applyFill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22" fontId="1" fillId="4" borderId="7" xfId="0" applyNumberFormat="1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164" fontId="7" fillId="3" borderId="20" xfId="0" applyNumberFormat="1" applyFont="1" applyFill="1" applyBorder="1" applyAlignment="1">
      <alignment horizontal="center" vertical="center" wrapText="1"/>
    </xf>
    <xf numFmtId="164" fontId="7" fillId="3" borderId="21" xfId="0" applyNumberFormat="1" applyFont="1" applyFill="1" applyBorder="1" applyAlignment="1">
      <alignment horizontal="center" vertical="center" wrapText="1"/>
    </xf>
    <xf numFmtId="164" fontId="7" fillId="3" borderId="22" xfId="0" applyNumberFormat="1" applyFont="1" applyFill="1" applyBorder="1" applyAlignment="1">
      <alignment horizontal="center" vertical="center" wrapText="1"/>
    </xf>
    <xf numFmtId="164" fontId="7" fillId="3" borderId="23" xfId="0" applyNumberFormat="1" applyFont="1" applyFill="1" applyBorder="1" applyAlignment="1">
      <alignment horizontal="center" vertical="center" wrapText="1"/>
    </xf>
    <xf numFmtId="164" fontId="7" fillId="3" borderId="24" xfId="0" applyNumberFormat="1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8" borderId="27" xfId="1" applyFont="1" applyFill="1" applyBorder="1" applyAlignment="1">
      <alignment horizontal="center" vertical="center" wrapText="1"/>
    </xf>
    <xf numFmtId="0" fontId="12" fillId="8" borderId="28" xfId="1" applyFont="1" applyFill="1" applyBorder="1" applyAlignment="1">
      <alignment horizontal="center" vertical="center" wrapText="1"/>
    </xf>
    <xf numFmtId="0" fontId="12" fillId="8" borderId="29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6" borderId="0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24">
    <dxf>
      <font>
        <strike val="0"/>
        <outline val="0"/>
        <shadow val="0"/>
        <u val="none"/>
        <vertAlign val="baseline"/>
        <name val="Bookman Old Style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/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strike val="0"/>
        <outline val="0"/>
        <shadow val="0"/>
        <u val="none"/>
        <vertAlign val="baseline"/>
        <name val="Bookman Old Style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strike val="0"/>
        <outline val="0"/>
        <shadow val="0"/>
        <u val="none"/>
        <vertAlign val="baseline"/>
        <name val="Bookman Old Style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strike val="0"/>
        <outline val="0"/>
        <shadow val="0"/>
        <u val="none"/>
        <vertAlign val="baseline"/>
        <name val="Bookman Old Style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strike val="0"/>
        <outline val="0"/>
        <shadow val="0"/>
        <u val="none"/>
        <vertAlign val="baseline"/>
        <name val="Bookman Old Style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strike val="0"/>
        <outline val="0"/>
        <shadow val="0"/>
        <u val="none"/>
        <vertAlign val="baseline"/>
        <name val="Bookman Old Style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strike val="0"/>
        <outline val="0"/>
        <shadow val="0"/>
        <u val="none"/>
        <vertAlign val="baseline"/>
        <name val="Bookman Old Style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strike val="0"/>
        <outline val="0"/>
        <shadow val="0"/>
        <u val="none"/>
        <vertAlign val="baseline"/>
        <name val="Bookman Old Style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strike val="0"/>
        <outline val="0"/>
        <shadow val="0"/>
        <u val="none"/>
        <vertAlign val="baseline"/>
        <name val="Bookman Old Style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strike val="0"/>
        <outline val="0"/>
        <shadow val="0"/>
        <u val="none"/>
        <vertAlign val="baseline"/>
        <name val="Bookman Old Style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strike val="0"/>
        <outline val="0"/>
        <shadow val="0"/>
        <u val="none"/>
        <vertAlign val="baseline"/>
        <name val="Bookman Old Style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strike val="0"/>
        <outline val="0"/>
        <shadow val="0"/>
        <u val="none"/>
        <vertAlign val="baseline"/>
        <name val="Bookman Old Style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border>
        <top style="dashed">
          <color auto="1"/>
        </top>
      </border>
    </dxf>
    <dxf>
      <font>
        <strike val="0"/>
        <outline val="0"/>
        <shadow val="0"/>
        <u val="none"/>
        <vertAlign val="baseline"/>
        <name val="Bookman Old Style"/>
        <scheme val="none"/>
      </font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name val="Bookman Old Style"/>
        <scheme val="none"/>
      </font>
      <fill>
        <patternFill patternType="solid">
          <fgColor indexed="64"/>
          <bgColor theme="0"/>
        </patternFill>
      </fill>
    </dxf>
    <dxf>
      <border>
        <bottom style="double">
          <color auto="1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Bookman Old Style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dashed">
          <color auto="1"/>
        </left>
        <right style="dashed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abris/AppData/Local/Temp/da01e150-e97a-48bd-a0cf-57f3d50e8e55_Odluka-o-usvajanju-Izvjesca-o-vrednovanju-doktorskog-studija-2021.-2023(1).zip.e55/vrednovanje_cjelokupnog_doktorskog%20stud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.2023."/>
      <sheetName val="2021.2022."/>
      <sheetName val="vrednovanje_cjelokupnog_doktors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id="1" name="OfficeForms.Table" displayName="OfficeForms.Table" ref="B2:S9" totalsRowShown="0" headerRowDxfId="23" dataDxfId="21" totalsRowDxfId="19" headerRowBorderDxfId="22" tableBorderDxfId="20" totalsRowBorderDxfId="18">
  <autoFilter ref="B2:S9"/>
  <tableColumns count="18">
    <tableColumn id="1" name="Id" dataDxfId="17">
      <extLst>
        <ext xmlns:xlmsforms="http://schemas.microsoft.com/office/spreadsheetml/2023/msForms" uri="{FCC71383-01E1-4257-9335-427F07BE8D7F}">
          <xlmsforms:question id="id"/>
        </ext>
      </extLst>
    </tableColumn>
    <tableColumn id="2" name="Start time" dataDxfId="16">
      <extLst>
        <ext xmlns:xlmsforms="http://schemas.microsoft.com/office/spreadsheetml/2023/msForms" uri="{FCC71383-01E1-4257-9335-427F07BE8D7F}">
          <xlmsforms:question id="startDate"/>
        </ext>
      </extLst>
    </tableColumn>
    <tableColumn id="3" name="Completion time" dataDxfId="15">
      <extLst>
        <ext xmlns:xlmsforms="http://schemas.microsoft.com/office/spreadsheetml/2023/msForms" uri="{FCC71383-01E1-4257-9335-427F07BE8D7F}">
          <xlmsforms:question id="submitDate"/>
        </ext>
      </extLst>
    </tableColumn>
    <tableColumn id="4" name="Email" dataDxfId="14">
      <extLst>
        <ext xmlns:xlmsforms="http://schemas.microsoft.com/office/spreadsheetml/2023/msForms" uri="{FCC71383-01E1-4257-9335-427F07BE8D7F}">
          <xlmsforms:question id="responder"/>
        </ext>
      </extLst>
    </tableColumn>
    <tableColumn id="5" name="Name" dataDxfId="13">
      <extLst>
        <ext xmlns:xlmsforms="http://schemas.microsoft.com/office/spreadsheetml/2023/msForms" uri="{FCC71383-01E1-4257-9335-427F07BE8D7F}">
          <xlmsforms:question id="responderName"/>
        </ext>
      </extLst>
    </tableColumn>
    <tableColumn id="6" name="Naziv završenog studijskog programa:" dataDxfId="12">
      <extLst>
        <ext xmlns:xlmsforms="http://schemas.microsoft.com/office/spreadsheetml/2023/msForms" uri="{FCC71383-01E1-4257-9335-427F07BE8D7F}">
          <xlmsforms:question id="r51d84f9dd17a4d67bc33c4ee2df17fcb"/>
        </ext>
      </extLst>
    </tableColumn>
    <tableColumn id="7" name="Fakultet pravovremeno i javno objavljuje_x000a_sve potrebne informacije o studiju, uvjetima_x000a_upisa, izvođenju studija, kao i uvjetima_x000a_napredovanja i završetka studija" dataDxfId="11">
      <extLst>
        <ext xmlns:xlmsforms="http://schemas.microsoft.com/office/spreadsheetml/2023/msForms" uri="{FCC71383-01E1-4257-9335-427F07BE8D7F}">
          <xlmsforms:question id="r2be20ca18ae34b2ea6635dce2c4d7e8c"/>
        </ext>
      </extLst>
    </tableColumn>
    <tableColumn id="8" name="Doktorski studij osigurava rad u_x000a_suvremenom i visoko kvalitetnom_x000a_znanstvenom okruženju" dataDxfId="10">
      <extLst>
        <ext xmlns:xlmsforms="http://schemas.microsoft.com/office/spreadsheetml/2023/msForms" uri="{FCC71383-01E1-4257-9335-427F07BE8D7F}">
          <xlmsforms:question id="r99d9bdccc745407689451ae09a0e9a4e"/>
        </ext>
      </extLst>
    </tableColumn>
    <tableColumn id="9" name="Doktorski studij ima razrađene postupke_x000a_izrade i obrane doktorskog rada opisane_x000a_javno dostupnim pravilnikom i drugim_x000a_pratećim dokumentima" dataDxfId="9">
      <extLst>
        <ext xmlns:xlmsforms="http://schemas.microsoft.com/office/spreadsheetml/2023/msForms" uri="{FCC71383-01E1-4257-9335-427F07BE8D7F}">
          <xlmsforms:question id="r9311d5ed2c8f4df5a75fede2c850f9f9"/>
        </ext>
      </extLst>
    </tableColumn>
    <tableColumn id="10" name="Doktorski studij izvode visokokvalificirani_x000a_znanstvenici u pojedinom području_x000a_istraživanja" dataDxfId="8">
      <extLst>
        <ext xmlns:xlmsforms="http://schemas.microsoft.com/office/spreadsheetml/2023/msForms" uri="{FCC71383-01E1-4257-9335-427F07BE8D7F}">
          <xlmsforms:question id="r44bd4d1853554091897957e8f86117e0"/>
        </ext>
      </extLst>
    </tableColumn>
    <tableColumn id="11" name="Postupak mentoriranja osigurava kvalitetnu_x000a_izradu doktorskoga rada" dataDxfId="7">
      <extLst>
        <ext xmlns:xlmsforms="http://schemas.microsoft.com/office/spreadsheetml/2023/msForms" uri="{FCC71383-01E1-4257-9335-427F07BE8D7F}">
          <xlmsforms:question id="rebeba54a783d4ad7a73567042a157ec0"/>
        </ext>
      </extLst>
    </tableColumn>
    <tableColumn id="12" name="Ishodi učenja studija su logički i jasno_x000a_povezani te proizlaze iz ishoda učenja_x000a_pojedinih nastavnih sadržaja, mentorskog i_x000a_istraživačkog rada" dataDxfId="6">
      <extLst>
        <ext xmlns:xlmsforms="http://schemas.microsoft.com/office/spreadsheetml/2023/msForms" uri="{FCC71383-01E1-4257-9335-427F07BE8D7F}">
          <xlmsforms:question id="r21af63cc4ad44c4a8a4de20e59769088"/>
        </ext>
      </extLst>
    </tableColumn>
    <tableColumn id="13" name="Nastavne metode su prikladne za_x000a_razvijanje potrebnih znanstvenih znanja i_x000a_vještina" dataDxfId="5">
      <extLst>
        <ext xmlns:xlmsforms="http://schemas.microsoft.com/office/spreadsheetml/2023/msForms" uri="{FCC71383-01E1-4257-9335-427F07BE8D7F}">
          <xlmsforms:question id="rc523f5666000468280ddf8ce8d2af4d6"/>
        </ext>
      </extLst>
    </tableColumn>
    <tableColumn id="14" name="Doktorski studij omogućuje primjenu_x000a_naprednih ekonomskih teorija i metoda u_x000a_istraživanju složenih ekonomskih problema" dataDxfId="4">
      <extLst>
        <ext xmlns:xlmsforms="http://schemas.microsoft.com/office/spreadsheetml/2023/msForms" uri="{FCC71383-01E1-4257-9335-427F07BE8D7F}">
          <xlmsforms:question id="rfa644a2b2cd6414989497dada783db41"/>
        </ext>
      </extLst>
    </tableColumn>
    <tableColumn id="15" name="Doktorski studij osigurava sudjelovanje_x000a_visokokvalitetnih mentora i nastavnika sa_x000a_stranih sveučilišta" dataDxfId="3">
      <extLst>
        <ext xmlns:xlmsforms="http://schemas.microsoft.com/office/spreadsheetml/2023/msForms" uri="{FCC71383-01E1-4257-9335-427F07BE8D7F}">
          <xlmsforms:question id="ra900da6341024f9088b67115210f5413"/>
        </ext>
      </extLst>
    </tableColumn>
    <tableColumn id="16" name="Biste li drugima preporučili da upišu ovaj_x000a_doktorski studij?" dataDxfId="2">
      <extLst>
        <ext xmlns:xlmsforms="http://schemas.microsoft.com/office/spreadsheetml/2023/msForms" uri="{FCC71383-01E1-4257-9335-427F07BE8D7F}">
          <xlmsforms:question id="r3512126b6ebc4fcbb6559584a02ace65"/>
        </ext>
      </extLst>
    </tableColumn>
    <tableColumn id="17" name="Koju biste ukupnu ocjenu dodijelili vašem studiju (od 1 (nedovoljan) do 5 (izvrstan))?" dataDxfId="1">
      <extLst>
        <ext xmlns:xlmsforms="http://schemas.microsoft.com/office/spreadsheetml/2023/msForms" uri="{FCC71383-01E1-4257-9335-427F07BE8D7F}">
          <xlmsforms:question id="rb5b9bf8983014f13ad845b923f38f631"/>
        </ext>
      </extLst>
    </tableColumn>
    <tableColumn id="18" name="Centar za poslijediplomske studije radi profesionalno i u skladu s potrebama studenata_x000a_" dataDxfId="0">
      <extLst>
        <ext xmlns:xlmsforms="http://schemas.microsoft.com/office/spreadsheetml/2023/msForms" uri="{FCC71383-01E1-4257-9335-427F07BE8D7F}">
          <xlmsforms:question id="rf39295fde4da4f5fbe91d8a89b2f8652"/>
        </ext>
      </extLst>
    </tableColumn>
  </tableColumns>
  <tableStyleInfo name="TableStyleMedium2" showFirstColumn="0" showLastColumn="0" showRowStripes="1" showColumnStripes="0"/>
  <extLst>
    <ext xmlns:xlmsforms="http://schemas.microsoft.com/office/spreadsheetml/2023/msForms" uri="{839C7E11-91E4-4DBD-9C5D-0DEA604FA9AC}">
      <xlmsforms:msForm id="EcBzVEwrykyRt4AtYVTEpagM-HaTMdRBpn_HUHnyqE1UMFNYSlZHQ0VHRDBSNk00WUVIVEZWM1RIUC4u" isFormConnected="1" maxResponseId="13" latestEventMarker="0">
        <xlmsforms:syncedQuestionId>id</xlmsforms:syncedQuestionId>
        <xlmsforms:syncedQuestionId>startDate</xlmsforms:syncedQuestionId>
        <xlmsforms:syncedQuestionId>submitDate</xlmsforms:syncedQuestionId>
        <xlmsforms:syncedQuestionId>responder</xlmsforms:syncedQuestionId>
        <xlmsforms:syncedQuestionId>responderName</xlmsforms:syncedQuestionId>
        <xlmsforms:syncedQuestionId>r51d84f9dd17a4d67bc33c4ee2df17fcb</xlmsforms:syncedQuestionId>
        <xlmsforms:syncedQuestionId>r2be20ca18ae34b2ea6635dce2c4d7e8c</xlmsforms:syncedQuestionId>
        <xlmsforms:syncedQuestionId>r99d9bdccc745407689451ae09a0e9a4e</xlmsforms:syncedQuestionId>
        <xlmsforms:syncedQuestionId>r9311d5ed2c8f4df5a75fede2c850f9f9</xlmsforms:syncedQuestionId>
        <xlmsforms:syncedQuestionId>r44bd4d1853554091897957e8f86117e0</xlmsforms:syncedQuestionId>
        <xlmsforms:syncedQuestionId>rebeba54a783d4ad7a73567042a157ec0</xlmsforms:syncedQuestionId>
        <xlmsforms:syncedQuestionId>r21af63cc4ad44c4a8a4de20e59769088</xlmsforms:syncedQuestionId>
        <xlmsforms:syncedQuestionId>rc523f5666000468280ddf8ce8d2af4d6</xlmsforms:syncedQuestionId>
        <xlmsforms:syncedQuestionId>rfa644a2b2cd6414989497dada783db41</xlmsforms:syncedQuestionId>
        <xlmsforms:syncedQuestionId>ra900da6341024f9088b67115210f5413</xlmsforms:syncedQuestionId>
        <xlmsforms:syncedQuestionId>r3512126b6ebc4fcbb6559584a02ace65</xlmsforms:syncedQuestionId>
        <xlmsforms:syncedQuestionId>rb5b9bf8983014f13ad845b923f38f631</xlmsforms:syncedQuestionId>
        <xlmsforms:syncedQuestionId>rf39295fde4da4f5fbe91d8a89b2f8652</xlmsforms:syncedQuestionId>
        <xlmsforms:syncedQuestionId>r0def13c4011a4f20af79a44c3cd1dc96</xlmsforms:syncedQuestionId>
      </xlmsforms:msForm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3"/>
  <sheetViews>
    <sheetView tabSelected="1" topLeftCell="B4" zoomScale="91" zoomScaleNormal="91" workbookViewId="0">
      <selection activeCell="J2" sqref="J2"/>
    </sheetView>
  </sheetViews>
  <sheetFormatPr defaultRowHeight="15" x14ac:dyDescent="0.25"/>
  <cols>
    <col min="1" max="1" width="0" hidden="1" customWidth="1"/>
    <col min="2" max="2" width="9.42578125" customWidth="1"/>
    <col min="3" max="3" width="14.85546875" hidden="1" customWidth="1"/>
    <col min="4" max="6" width="20" hidden="1" customWidth="1"/>
    <col min="7" max="7" width="15.140625" customWidth="1"/>
    <col min="8" max="8" width="23.5703125" style="1" bestFit="1" customWidth="1"/>
    <col min="9" max="9" width="21" style="1" bestFit="1" customWidth="1"/>
    <col min="10" max="10" width="21.42578125" style="1" bestFit="1" customWidth="1"/>
    <col min="11" max="11" width="20.140625" style="1" bestFit="1" customWidth="1"/>
    <col min="12" max="12" width="19.7109375" style="1" bestFit="1" customWidth="1"/>
    <col min="13" max="13" width="20.85546875" style="1" bestFit="1" customWidth="1"/>
    <col min="14" max="16" width="19.5703125" style="1" bestFit="1" customWidth="1"/>
    <col min="17" max="17" width="14.28515625" style="1" customWidth="1"/>
    <col min="18" max="18" width="16.28515625" style="1" bestFit="1" customWidth="1"/>
    <col min="19" max="19" width="20" style="1" customWidth="1"/>
  </cols>
  <sheetData>
    <row r="1" spans="2:19" ht="52.5" customHeight="1" thickTop="1" x14ac:dyDescent="0.25">
      <c r="B1" s="53" t="s">
        <v>45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2:19" s="2" customFormat="1" ht="216" customHeight="1" thickBot="1" x14ac:dyDescent="0.3">
      <c r="B2" s="49" t="s">
        <v>0</v>
      </c>
      <c r="C2" s="50" t="s">
        <v>1</v>
      </c>
      <c r="D2" s="50" t="s">
        <v>2</v>
      </c>
      <c r="E2" s="50" t="s">
        <v>3</v>
      </c>
      <c r="F2" s="50" t="s">
        <v>4</v>
      </c>
      <c r="G2" s="50" t="s">
        <v>5</v>
      </c>
      <c r="H2" s="50" t="s">
        <v>6</v>
      </c>
      <c r="I2" s="50" t="s">
        <v>7</v>
      </c>
      <c r="J2" s="50" t="s">
        <v>8</v>
      </c>
      <c r="K2" s="50" t="s">
        <v>9</v>
      </c>
      <c r="L2" s="50" t="s">
        <v>10</v>
      </c>
      <c r="M2" s="50" t="s">
        <v>11</v>
      </c>
      <c r="N2" s="50" t="s">
        <v>12</v>
      </c>
      <c r="O2" s="50" t="s">
        <v>13</v>
      </c>
      <c r="P2" s="50" t="s">
        <v>14</v>
      </c>
      <c r="Q2" s="50" t="s">
        <v>15</v>
      </c>
      <c r="R2" s="50" t="s">
        <v>16</v>
      </c>
      <c r="S2" s="51" t="s">
        <v>17</v>
      </c>
    </row>
    <row r="3" spans="2:19" s="13" customFormat="1" ht="23.25" customHeight="1" thickTop="1" x14ac:dyDescent="0.25">
      <c r="B3" s="30" t="s">
        <v>31</v>
      </c>
      <c r="C3" s="31">
        <v>45335.504351851851</v>
      </c>
      <c r="D3" s="31">
        <v>45335.523101851853</v>
      </c>
      <c r="E3" s="32" t="s">
        <v>19</v>
      </c>
      <c r="F3" s="32"/>
      <c r="G3" s="33" t="s">
        <v>28</v>
      </c>
      <c r="H3" s="34">
        <v>5</v>
      </c>
      <c r="I3" s="34">
        <v>4</v>
      </c>
      <c r="J3" s="34">
        <v>5</v>
      </c>
      <c r="K3" s="34">
        <v>4</v>
      </c>
      <c r="L3" s="34">
        <v>4</v>
      </c>
      <c r="M3" s="34">
        <v>2</v>
      </c>
      <c r="N3" s="34">
        <v>4</v>
      </c>
      <c r="O3" s="34">
        <v>4</v>
      </c>
      <c r="P3" s="34">
        <v>4</v>
      </c>
      <c r="Q3" s="34" t="s">
        <v>20</v>
      </c>
      <c r="R3" s="34">
        <v>4</v>
      </c>
      <c r="S3" s="35">
        <v>5</v>
      </c>
    </row>
    <row r="4" spans="2:19" s="13" customFormat="1" ht="23.25" customHeight="1" x14ac:dyDescent="0.25">
      <c r="B4" s="15" t="s">
        <v>32</v>
      </c>
      <c r="C4" s="16">
        <v>45407.683981481481</v>
      </c>
      <c r="D4" s="16">
        <v>45407.692615740743</v>
      </c>
      <c r="E4" s="17" t="s">
        <v>19</v>
      </c>
      <c r="F4" s="17"/>
      <c r="G4" s="18" t="s">
        <v>28</v>
      </c>
      <c r="H4" s="19">
        <v>5</v>
      </c>
      <c r="I4" s="19">
        <v>4</v>
      </c>
      <c r="J4" s="19">
        <v>5</v>
      </c>
      <c r="K4" s="19">
        <v>5</v>
      </c>
      <c r="L4" s="19">
        <v>5</v>
      </c>
      <c r="M4" s="19">
        <v>4</v>
      </c>
      <c r="N4" s="19">
        <v>4</v>
      </c>
      <c r="O4" s="19">
        <v>4</v>
      </c>
      <c r="P4" s="19">
        <v>4</v>
      </c>
      <c r="Q4" s="19" t="s">
        <v>20</v>
      </c>
      <c r="R4" s="19">
        <v>5</v>
      </c>
      <c r="S4" s="20">
        <v>5</v>
      </c>
    </row>
    <row r="5" spans="2:19" s="13" customFormat="1" ht="23.25" customHeight="1" x14ac:dyDescent="0.25">
      <c r="B5" s="15" t="s">
        <v>33</v>
      </c>
      <c r="C5" s="16">
        <v>45411.557696759257</v>
      </c>
      <c r="D5" s="16">
        <v>45411.563761574071</v>
      </c>
      <c r="E5" s="17" t="s">
        <v>19</v>
      </c>
      <c r="F5" s="17"/>
      <c r="G5" s="18" t="s">
        <v>28</v>
      </c>
      <c r="H5" s="19">
        <v>5</v>
      </c>
      <c r="I5" s="19">
        <v>5</v>
      </c>
      <c r="J5" s="19">
        <v>5</v>
      </c>
      <c r="K5" s="19">
        <v>5</v>
      </c>
      <c r="L5" s="19">
        <v>5</v>
      </c>
      <c r="M5" s="19">
        <v>5</v>
      </c>
      <c r="N5" s="19">
        <v>5</v>
      </c>
      <c r="O5" s="19">
        <v>5</v>
      </c>
      <c r="P5" s="19">
        <v>4</v>
      </c>
      <c r="Q5" s="19" t="s">
        <v>20</v>
      </c>
      <c r="R5" s="19">
        <v>5</v>
      </c>
      <c r="S5" s="20">
        <v>5</v>
      </c>
    </row>
    <row r="6" spans="2:19" s="13" customFormat="1" ht="23.25" customHeight="1" x14ac:dyDescent="0.25">
      <c r="B6" s="15" t="s">
        <v>34</v>
      </c>
      <c r="C6" s="16">
        <v>45560.479247685187</v>
      </c>
      <c r="D6" s="16">
        <v>45560.480266203704</v>
      </c>
      <c r="E6" s="17" t="s">
        <v>19</v>
      </c>
      <c r="F6" s="17"/>
      <c r="G6" s="18" t="s">
        <v>30</v>
      </c>
      <c r="H6" s="19">
        <v>5</v>
      </c>
      <c r="I6" s="19">
        <v>5</v>
      </c>
      <c r="J6" s="19">
        <v>5</v>
      </c>
      <c r="K6" s="19">
        <v>5</v>
      </c>
      <c r="L6" s="19">
        <v>5</v>
      </c>
      <c r="M6" s="19">
        <v>5</v>
      </c>
      <c r="N6" s="19">
        <v>5</v>
      </c>
      <c r="O6" s="19">
        <v>5</v>
      </c>
      <c r="P6" s="19">
        <v>5</v>
      </c>
      <c r="Q6" s="19" t="s">
        <v>20</v>
      </c>
      <c r="R6" s="19">
        <v>5</v>
      </c>
      <c r="S6" s="20">
        <v>5</v>
      </c>
    </row>
    <row r="7" spans="2:19" s="13" customFormat="1" ht="23.25" customHeight="1" x14ac:dyDescent="0.25">
      <c r="B7" s="21" t="s">
        <v>35</v>
      </c>
      <c r="C7" s="16">
        <v>45593.598622685196</v>
      </c>
      <c r="D7" s="16">
        <v>45593.602986111102</v>
      </c>
      <c r="E7" s="22" t="s">
        <v>19</v>
      </c>
      <c r="F7" s="22"/>
      <c r="G7" s="23" t="s">
        <v>28</v>
      </c>
      <c r="H7" s="19">
        <v>5</v>
      </c>
      <c r="I7" s="19">
        <v>5</v>
      </c>
      <c r="J7" s="19">
        <v>5</v>
      </c>
      <c r="K7" s="19">
        <v>5</v>
      </c>
      <c r="L7" s="19">
        <v>5</v>
      </c>
      <c r="M7" s="19">
        <v>5</v>
      </c>
      <c r="N7" s="19">
        <v>5</v>
      </c>
      <c r="O7" s="19">
        <v>5</v>
      </c>
      <c r="P7" s="19">
        <v>5</v>
      </c>
      <c r="Q7" s="19" t="s">
        <v>20</v>
      </c>
      <c r="R7" s="19">
        <v>5</v>
      </c>
      <c r="S7" s="20">
        <v>5</v>
      </c>
    </row>
    <row r="8" spans="2:19" s="13" customFormat="1" ht="23.25" customHeight="1" x14ac:dyDescent="0.25">
      <c r="B8" s="21" t="s">
        <v>36</v>
      </c>
      <c r="C8" s="16">
        <v>45593.821041666699</v>
      </c>
      <c r="D8" s="16">
        <v>45593.828287037002</v>
      </c>
      <c r="E8" s="22" t="s">
        <v>19</v>
      </c>
      <c r="F8" s="22"/>
      <c r="G8" s="23" t="s">
        <v>28</v>
      </c>
      <c r="H8" s="19">
        <v>5</v>
      </c>
      <c r="I8" s="19">
        <v>4</v>
      </c>
      <c r="J8" s="19">
        <v>5</v>
      </c>
      <c r="K8" s="19">
        <v>5</v>
      </c>
      <c r="L8" s="19">
        <v>5</v>
      </c>
      <c r="M8" s="19">
        <v>4</v>
      </c>
      <c r="N8" s="19">
        <v>5</v>
      </c>
      <c r="O8" s="19">
        <v>4</v>
      </c>
      <c r="P8" s="19">
        <v>5</v>
      </c>
      <c r="Q8" s="19" t="s">
        <v>20</v>
      </c>
      <c r="R8" s="19">
        <v>5</v>
      </c>
      <c r="S8" s="20">
        <v>5</v>
      </c>
    </row>
    <row r="9" spans="2:19" s="13" customFormat="1" ht="23.25" customHeight="1" x14ac:dyDescent="0.25">
      <c r="B9" s="24" t="s">
        <v>37</v>
      </c>
      <c r="C9" s="25">
        <v>45609.889479166697</v>
      </c>
      <c r="D9" s="25">
        <v>45609.890694444402</v>
      </c>
      <c r="E9" s="26" t="s">
        <v>19</v>
      </c>
      <c r="F9" s="26"/>
      <c r="G9" s="27" t="s">
        <v>29</v>
      </c>
      <c r="H9" s="28">
        <v>5</v>
      </c>
      <c r="I9" s="28">
        <v>5</v>
      </c>
      <c r="J9" s="28">
        <v>5</v>
      </c>
      <c r="K9" s="28">
        <v>5</v>
      </c>
      <c r="L9" s="28">
        <v>5</v>
      </c>
      <c r="M9" s="28">
        <v>5</v>
      </c>
      <c r="N9" s="28">
        <v>5</v>
      </c>
      <c r="O9" s="28">
        <v>5</v>
      </c>
      <c r="P9" s="28">
        <v>5</v>
      </c>
      <c r="Q9" s="28" t="s">
        <v>20</v>
      </c>
      <c r="R9" s="28">
        <v>5</v>
      </c>
      <c r="S9" s="29">
        <v>5</v>
      </c>
    </row>
    <row r="10" spans="2:19" ht="31.5" customHeight="1" thickBot="1" x14ac:dyDescent="0.3">
      <c r="B10" s="56" t="s">
        <v>41</v>
      </c>
      <c r="C10" s="57"/>
      <c r="D10" s="57"/>
      <c r="E10" s="57"/>
      <c r="F10" s="57"/>
      <c r="G10" s="57"/>
      <c r="H10" s="36">
        <f>AVERAGE(OfficeForms.Table[Fakultet pravovremeno i javno objavljuje
sve potrebne informacije o studiju, uvjetima
upisa, izvođenju studija, kao i uvjetima
napredovanja i završetka studija])</f>
        <v>5</v>
      </c>
      <c r="I10" s="14">
        <f>AVERAGE(OfficeForms.Table[Doktorski studij osigurava rad u
suvremenom i visoko kvalitetnom
znanstvenom okruženju])</f>
        <v>4.5714285714285712</v>
      </c>
      <c r="J10" s="14">
        <f>AVERAGE(OfficeForms.Table[Doktorski studij ima razrađene postupke
izrade i obrane doktorskog rada opisane
javno dostupnim pravilnikom i drugim
pratećim dokumentima])</f>
        <v>5</v>
      </c>
      <c r="K10" s="14">
        <f>AVERAGE(OfficeForms.Table[Doktorski studij izvode visokokvalificirani
znanstvenici u pojedinom području
istraživanja])</f>
        <v>4.8571428571428568</v>
      </c>
      <c r="L10" s="14">
        <f>AVERAGE(OfficeForms.Table[Postupak mentoriranja osigurava kvalitetnu
izradu doktorskoga rada])</f>
        <v>4.8571428571428568</v>
      </c>
      <c r="M10" s="14">
        <f>AVERAGE(OfficeForms.Table[Ishodi učenja studija su logički i jasno
povezani te proizlaze iz ishoda učenja
pojedinih nastavnih sadržaja, mentorskog i
istraživačkog rada])</f>
        <v>4.2857142857142856</v>
      </c>
      <c r="N10" s="14">
        <f>AVERAGE(OfficeForms.Table[Nastavne metode su prikladne za
razvijanje potrebnih znanstvenih znanja i
vještina])</f>
        <v>4.7142857142857144</v>
      </c>
      <c r="O10" s="14">
        <f>AVERAGE(OfficeForms.Table[Doktorski studij omogućuje primjenu
naprednih ekonomskih teorija i metoda u
istraživanju složenih ekonomskih problema])</f>
        <v>4.5714285714285712</v>
      </c>
      <c r="P10" s="14">
        <f>AVERAGE(OfficeForms.Table[Doktorski studij osigurava sudjelovanje
visokokvalitetnih mentora i nastavnika sa
stranih sveučilišta])</f>
        <v>4.5714285714285712</v>
      </c>
      <c r="Q10" s="14" t="s">
        <v>20</v>
      </c>
      <c r="R10" s="14">
        <f>AVERAGE(R3:R9)</f>
        <v>4.8571428571428568</v>
      </c>
      <c r="S10" s="37">
        <f>AVERAGE(OfficeForms.Table[Centar za poslijediplomske studije radi profesionalno i u skladu s potrebama studenata
])</f>
        <v>5</v>
      </c>
    </row>
    <row r="11" spans="2:19" s="9" customFormat="1" ht="21.75" thickTop="1" thickBot="1" x14ac:dyDescent="0.3">
      <c r="B11" s="10"/>
      <c r="C11" s="10"/>
      <c r="D11" s="10"/>
      <c r="E11" s="10"/>
      <c r="F11" s="10"/>
      <c r="G11" s="10"/>
      <c r="H11" s="38" t="s">
        <v>42</v>
      </c>
      <c r="I11" s="39" t="s">
        <v>43</v>
      </c>
      <c r="J11" s="40" t="s">
        <v>44</v>
      </c>
      <c r="K11" s="39" t="s">
        <v>43</v>
      </c>
      <c r="L11" s="39" t="s">
        <v>43</v>
      </c>
      <c r="M11" s="39" t="s">
        <v>43</v>
      </c>
      <c r="N11" s="40" t="s">
        <v>44</v>
      </c>
      <c r="O11" s="40" t="s">
        <v>44</v>
      </c>
      <c r="P11" s="40" t="s">
        <v>44</v>
      </c>
      <c r="Q11" s="41" t="s">
        <v>42</v>
      </c>
      <c r="R11" s="41" t="s">
        <v>42</v>
      </c>
      <c r="S11" s="42" t="s">
        <v>42</v>
      </c>
    </row>
    <row r="12" spans="2:19" ht="21.75" thickTop="1" thickBot="1" x14ac:dyDescent="0.3">
      <c r="B12" s="6"/>
      <c r="C12" s="6"/>
      <c r="D12" s="6"/>
      <c r="E12" s="6"/>
      <c r="F12" s="6"/>
      <c r="G12" s="6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2:19" ht="31.5" customHeight="1" thickTop="1" thickBot="1" x14ac:dyDescent="0.3">
      <c r="B13" s="62" t="s">
        <v>39</v>
      </c>
      <c r="C13" s="62"/>
      <c r="D13" s="62"/>
      <c r="E13" s="62"/>
      <c r="F13" s="62"/>
      <c r="G13" s="62"/>
      <c r="H13" s="43">
        <f>AVERAGE([1]!Table1[Fakultet pravovremeno i javno objavljuje
sve potrebne informacije o studiju, uvjetima
upisa, izvođenju studija, kao i uvjetima
napredovanja i završetka studija])</f>
        <v>5</v>
      </c>
      <c r="I13" s="44">
        <f>AVERAGE(I9:I11)</f>
        <v>4.7857142857142856</v>
      </c>
      <c r="J13" s="44">
        <f>AVERAGE([1]!Table1[Doktorski studij ima razrađene postupke
izrade i obrane doktorskog rada opisane
javno dostupnim pravilnikom i drugim
pratećim dokumentima])</f>
        <v>4.75</v>
      </c>
      <c r="K13" s="44">
        <f>AVERAGE([1]!Table1[Doktorski studij izvode visokokvalificirani
znanstvenici u pojedinom području
istraživanja])</f>
        <v>5</v>
      </c>
      <c r="L13" s="44">
        <f>AVERAGE([1]!Table1[Postupak mentoriranja osigurava kvalitetnu
izradu doktorskoga rada])</f>
        <v>5</v>
      </c>
      <c r="M13" s="44">
        <f>AVERAGE([1]!Table1[Ishodi učenja studija su logički i jasno
povezani te proizlaze iz ishoda učenja
pojedinih nastavnih sadržaja, mentorskog i
istraživačkog rada])</f>
        <v>4.5</v>
      </c>
      <c r="N13" s="44">
        <f>AVERAGE([1]!Table1[Nastavne metode su prikladne za
razvijanje potrebnih znanstvenih znanja i
vještina])</f>
        <v>4.25</v>
      </c>
      <c r="O13" s="44">
        <f>AVERAGE([1]!Table1[Doktorski studij omogućuje primjenu
naprednih ekonomskih teorija i metoda u
istraživanju složenih ekonomskih problema])</f>
        <v>4.5</v>
      </c>
      <c r="P13" s="44">
        <f>AVERAGE([1]!Table1[Doktorski studij osigurava sudjelovanje
visokokvalitetnih mentora i nastavnika sa
stranih sveučilišta])</f>
        <v>4</v>
      </c>
      <c r="Q13" s="44" t="s">
        <v>20</v>
      </c>
      <c r="R13" s="44">
        <f>AVERAGE(R9:R11)</f>
        <v>4.9285714285714288</v>
      </c>
      <c r="S13" s="45">
        <f>AVERAGE([1]!Table1[Centar za poslijediplomske studije radi profesionalno i u skladu s potrebama studenata
])</f>
        <v>5</v>
      </c>
    </row>
    <row r="14" spans="2:19" ht="38.25" customHeight="1" thickTop="1" thickBot="1" x14ac:dyDescent="0.3">
      <c r="B14" s="62" t="s">
        <v>40</v>
      </c>
      <c r="C14" s="62"/>
      <c r="D14" s="62"/>
      <c r="E14" s="62"/>
      <c r="F14" s="62"/>
      <c r="G14" s="62"/>
      <c r="H14" s="46">
        <f>AVERAGE([1]!Table13[Fakultet pravovremeno i javno objavljuje
sve potrebne informacije o studiju, uvjetima
upisa, izvođenju studija, kao i uvjetima
napredovanja i završetka studija])</f>
        <v>4.666666666666667</v>
      </c>
      <c r="I14" s="47">
        <f>AVERAGE(I8:I13)</f>
        <v>4.5892857142857144</v>
      </c>
      <c r="J14" s="47">
        <f>AVERAGE([1]!Table13[Doktorski studij ima razrađene postupke
izrade i obrane doktorskog rada opisane
javno dostupnim pravilnikom i drugim
pratećim dokumentima])</f>
        <v>5</v>
      </c>
      <c r="K14" s="47">
        <f>AVERAGE([1]!Table13[Doktorski studij izvode visokokvalificirani
znanstvenici u pojedinom području
istraživanja])</f>
        <v>4.5</v>
      </c>
      <c r="L14" s="47">
        <f>AVERAGE([1]!Table13[Postupak mentoriranja osigurava kvalitetnu
izradu doktorskoga rada])</f>
        <v>4.5</v>
      </c>
      <c r="M14" s="47">
        <f>AVERAGE([1]!Table13[Ishodi učenja studija su logički i jasno
povezani te proizlaze iz ishoda učenja
pojedinih nastavnih sadržaja, mentorskog i
istraživačkog rada])</f>
        <v>4.4000000000000004</v>
      </c>
      <c r="N14" s="47">
        <f>AVERAGE([1]!Table13[Nastavne metode su prikladne za
razvijanje potrebnih znanstvenih znanja i
vještina])</f>
        <v>4.333333333333333</v>
      </c>
      <c r="O14" s="47">
        <f>AVERAGE([1]!Table13[Doktorski studij omogućuje primjenu
naprednih ekonomskih teorija i metoda u
istraživanju složenih ekonomskih problema])</f>
        <v>4.333333333333333</v>
      </c>
      <c r="P14" s="47">
        <f>AVERAGE([1]!Table13[Doktorski studij osigurava sudjelovanje
visokokvalitetnih mentora i nastavnika sa
stranih sveučilišta])</f>
        <v>4.8</v>
      </c>
      <c r="Q14" s="47" t="s">
        <v>20</v>
      </c>
      <c r="R14" s="47">
        <f>AVERAGE(R8:R13)</f>
        <v>4.9464285714285712</v>
      </c>
      <c r="S14" s="48">
        <f>AVERAGE([1]!Table13[Centar za poslijediplomske studije radi profesionalno i u skladu s potrebama studenata
])</f>
        <v>5</v>
      </c>
    </row>
    <row r="15" spans="2:19" ht="38.25" customHeight="1" thickTop="1" x14ac:dyDescent="0.25">
      <c r="B15" s="8"/>
      <c r="C15" s="8"/>
      <c r="D15" s="8"/>
      <c r="E15" s="8"/>
      <c r="F15" s="8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2:19" ht="30.75" customHeight="1" x14ac:dyDescent="0.25">
      <c r="B16" s="4"/>
      <c r="C16" s="4"/>
      <c r="D16" s="4"/>
      <c r="E16" s="4"/>
      <c r="F16" s="4"/>
      <c r="G16" s="61" t="s">
        <v>38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</row>
    <row r="17" spans="2:19" s="3" customFormat="1" ht="67.5" customHeight="1" x14ac:dyDescent="0.25">
      <c r="B17" s="60"/>
      <c r="C17" s="52" t="s">
        <v>18</v>
      </c>
      <c r="D17" s="5"/>
      <c r="E17" s="5"/>
      <c r="F17" s="5"/>
      <c r="G17" s="58" t="s">
        <v>21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</row>
    <row r="18" spans="2:19" s="11" customFormat="1" ht="71.25" customHeight="1" x14ac:dyDescent="0.25">
      <c r="B18" s="60"/>
      <c r="C18" s="52"/>
      <c r="D18" s="12"/>
      <c r="E18" s="12"/>
      <c r="F18" s="12"/>
      <c r="G18" s="59" t="s">
        <v>22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spans="2:19" ht="59.25" customHeight="1" x14ac:dyDescent="0.25">
      <c r="B19" s="60"/>
      <c r="C19" s="52"/>
      <c r="D19" s="4"/>
      <c r="E19" s="4"/>
      <c r="F19" s="4"/>
      <c r="G19" s="59" t="s">
        <v>23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</row>
    <row r="20" spans="2:19" ht="27" customHeight="1" x14ac:dyDescent="0.25">
      <c r="B20" s="60"/>
      <c r="C20" s="52"/>
      <c r="D20" s="4"/>
      <c r="E20" s="4"/>
      <c r="F20" s="4"/>
      <c r="G20" s="59" t="s">
        <v>24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</row>
    <row r="21" spans="2:19" ht="45.75" customHeight="1" x14ac:dyDescent="0.25">
      <c r="B21" s="60"/>
      <c r="C21" s="52"/>
      <c r="D21" s="4"/>
      <c r="E21" s="4"/>
      <c r="F21" s="4"/>
      <c r="G21" s="58" t="s">
        <v>25</v>
      </c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</row>
    <row r="22" spans="2:19" ht="60" customHeight="1" x14ac:dyDescent="0.25">
      <c r="B22" s="60"/>
      <c r="C22" s="52"/>
      <c r="D22" s="4"/>
      <c r="E22" s="4"/>
      <c r="F22" s="4"/>
      <c r="G22" s="59" t="s">
        <v>26</v>
      </c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</row>
    <row r="23" spans="2:19" ht="31.5" customHeight="1" x14ac:dyDescent="0.25">
      <c r="B23" s="60"/>
      <c r="C23" s="52"/>
      <c r="D23" s="4"/>
      <c r="E23" s="4"/>
      <c r="F23" s="4"/>
      <c r="G23" s="59" t="s">
        <v>27</v>
      </c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</row>
  </sheetData>
  <mergeCells count="14">
    <mergeCell ref="C17:C23"/>
    <mergeCell ref="B1:S1"/>
    <mergeCell ref="B10:G10"/>
    <mergeCell ref="G17:S17"/>
    <mergeCell ref="G18:S18"/>
    <mergeCell ref="G20:S20"/>
    <mergeCell ref="G22:S22"/>
    <mergeCell ref="G23:S23"/>
    <mergeCell ref="G21:S21"/>
    <mergeCell ref="G19:S19"/>
    <mergeCell ref="B17:B23"/>
    <mergeCell ref="G16:S16"/>
    <mergeCell ref="B13:G13"/>
    <mergeCell ref="B14:G14"/>
  </mergeCells>
  <pageMargins left="0.7" right="0.7" top="0.75" bottom="0.75" header="0.3" footer="0.3"/>
  <pageSetup paperSize="8" scale="7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8c8100-dca2-47b8-a08b-a543520c84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DCF99560AEF4E85C3156D7A56F86C" ma:contentTypeVersion="18" ma:contentTypeDescription="Stvaranje novog dokumenta." ma:contentTypeScope="" ma:versionID="315adbad4fac536cd8e1f2f4912613a0">
  <xsd:schema xmlns:xsd="http://www.w3.org/2001/XMLSchema" xmlns:xs="http://www.w3.org/2001/XMLSchema" xmlns:p="http://schemas.microsoft.com/office/2006/metadata/properties" xmlns:ns3="108c8100-dca2-47b8-a08b-a543520c84ea" xmlns:ns4="d16fab73-79ef-4b81-843a-529ee6d9639a" targetNamespace="http://schemas.microsoft.com/office/2006/metadata/properties" ma:root="true" ma:fieldsID="bc98701c7744cffa72cdd4bfd355f44c" ns3:_="" ns4:_="">
    <xsd:import namespace="108c8100-dca2-47b8-a08b-a543520c84ea"/>
    <xsd:import namespace="d16fab73-79ef-4b81-843a-529ee6d963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8c8100-dca2-47b8-a08b-a543520c84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fab73-79ef-4b81-843a-529ee6d9639a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998DD9-0B18-434C-A063-5C28703C5C4B}">
  <ds:schemaRefs>
    <ds:schemaRef ds:uri="108c8100-dca2-47b8-a08b-a543520c84ea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d16fab73-79ef-4b81-843a-529ee6d9639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BE823F0-49BB-46F8-9F6A-8D9DE6B2F8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8c8100-dca2-47b8-a08b-a543520c84ea"/>
    <ds:schemaRef ds:uri="d16fab73-79ef-4b81-843a-529ee6d963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6804B6-9F53-4BFA-82B7-163BFC2E86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Jelica Fabris</dc:creator>
  <cp:keywords/>
  <dc:description/>
  <cp:lastModifiedBy>Andrijana Rogošić</cp:lastModifiedBy>
  <cp:revision/>
  <cp:lastPrinted>2024-11-28T14:43:38Z</cp:lastPrinted>
  <dcterms:created xsi:type="dcterms:W3CDTF">2024-10-22T10:39:50Z</dcterms:created>
  <dcterms:modified xsi:type="dcterms:W3CDTF">2025-01-23T10:25:11Z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0x010100952DCF99560AEF4E85C3156D7A56F86C</vt:lpwstr>
  </property>
</Properties>
</file>