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26. fv\OBRADA\"/>
    </mc:Choice>
  </mc:AlternateContent>
  <bookViews>
    <workbookView xWindow="0" yWindow="0" windowWidth="28800" windowHeight="11880"/>
  </bookViews>
  <sheets>
    <sheet name="Privitak 1 b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7" l="1"/>
  <c r="G17" i="7"/>
  <c r="D23" i="7" l="1"/>
  <c r="E23" i="7"/>
  <c r="F23" i="7"/>
  <c r="G23" i="7"/>
  <c r="C23" i="7"/>
  <c r="E22" i="7"/>
  <c r="D43" i="7" l="1"/>
  <c r="C43" i="7"/>
  <c r="D44" i="7"/>
  <c r="E44" i="7"/>
  <c r="E43" i="7" s="1"/>
  <c r="E17" i="7" s="1"/>
  <c r="F44" i="7"/>
  <c r="F43" i="7" s="1"/>
  <c r="G44" i="7"/>
  <c r="G43" i="7" s="1"/>
  <c r="C44" i="7"/>
  <c r="C133" i="7"/>
  <c r="C15" i="7" l="1"/>
  <c r="D145" i="7" l="1"/>
  <c r="E145" i="7"/>
  <c r="F145" i="7"/>
  <c r="G145" i="7"/>
  <c r="D138" i="7"/>
  <c r="E138" i="7"/>
  <c r="E137" i="7" s="1"/>
  <c r="F138" i="7"/>
  <c r="F137" i="7" s="1"/>
  <c r="G138" i="7"/>
  <c r="G137" i="7" s="1"/>
  <c r="C138" i="7"/>
  <c r="D137" i="7" l="1"/>
  <c r="C145" i="7"/>
  <c r="C137" i="7" l="1"/>
  <c r="C135" i="7"/>
  <c r="C16" i="7" s="1"/>
  <c r="C122" i="7"/>
  <c r="C14" i="7" s="1"/>
  <c r="C111" i="7"/>
  <c r="C13" i="7" s="1"/>
  <c r="C100" i="7"/>
  <c r="C11" i="7" s="1"/>
  <c r="C88" i="7"/>
  <c r="C10" i="7" s="1"/>
  <c r="C59" i="7"/>
  <c r="C48" i="7" s="1"/>
  <c r="C12" i="7" s="1"/>
  <c r="C39" i="7"/>
  <c r="C38" i="7" s="1"/>
  <c r="C29" i="7"/>
  <c r="C28" i="7" s="1"/>
  <c r="C22" i="7"/>
  <c r="E135" i="7"/>
  <c r="E16" i="7" s="1"/>
  <c r="F135" i="7"/>
  <c r="F16" i="7" s="1"/>
  <c r="G135" i="7"/>
  <c r="E133" i="7"/>
  <c r="E15" i="7" s="1"/>
  <c r="F133" i="7"/>
  <c r="F15" i="7" s="1"/>
  <c r="G133" i="7"/>
  <c r="G15" i="7" s="1"/>
  <c r="E122" i="7"/>
  <c r="E14" i="7" s="1"/>
  <c r="F122" i="7"/>
  <c r="F14" i="7" s="1"/>
  <c r="G122" i="7"/>
  <c r="G14" i="7" s="1"/>
  <c r="E111" i="7"/>
  <c r="E13" i="7" s="1"/>
  <c r="F111" i="7"/>
  <c r="F13" i="7" s="1"/>
  <c r="G111" i="7"/>
  <c r="G13" i="7" s="1"/>
  <c r="E100" i="7"/>
  <c r="E11" i="7" s="1"/>
  <c r="F100" i="7"/>
  <c r="F11" i="7" s="1"/>
  <c r="G100" i="7"/>
  <c r="G11" i="7" s="1"/>
  <c r="E88" i="7"/>
  <c r="E10" i="7" s="1"/>
  <c r="F88" i="7"/>
  <c r="F10" i="7" s="1"/>
  <c r="G88" i="7"/>
  <c r="G10" i="7" s="1"/>
  <c r="E59" i="7"/>
  <c r="F59" i="7"/>
  <c r="F48" i="7" s="1"/>
  <c r="F12" i="7" s="1"/>
  <c r="G59" i="7"/>
  <c r="G48" i="7" s="1"/>
  <c r="G12" i="7" s="1"/>
  <c r="E39" i="7"/>
  <c r="E38" i="7" s="1"/>
  <c r="F39" i="7"/>
  <c r="F38" i="7" s="1"/>
  <c r="G39" i="7"/>
  <c r="G38" i="7"/>
  <c r="E29" i="7"/>
  <c r="E28" i="7" s="1"/>
  <c r="F29" i="7"/>
  <c r="F28" i="7" s="1"/>
  <c r="G29" i="7"/>
  <c r="G28" i="7" s="1"/>
  <c r="F22" i="7"/>
  <c r="G22" i="7"/>
  <c r="G16" i="7"/>
  <c r="D135" i="7"/>
  <c r="D16" i="7" s="1"/>
  <c r="D133" i="7"/>
  <c r="D15" i="7" s="1"/>
  <c r="D122" i="7"/>
  <c r="D14" i="7" s="1"/>
  <c r="D100" i="7"/>
  <c r="D11" i="7" s="1"/>
  <c r="D88" i="7"/>
  <c r="D10" i="7" s="1"/>
  <c r="D111" i="7"/>
  <c r="D13" i="7" s="1"/>
  <c r="D59" i="7"/>
  <c r="C8" i="7" l="1"/>
  <c r="G8" i="7"/>
  <c r="G7" i="7" s="1"/>
  <c r="F8" i="7"/>
  <c r="F7" i="7" s="1"/>
  <c r="E8" i="7"/>
  <c r="G87" i="7"/>
  <c r="G21" i="7" s="1"/>
  <c r="C87" i="7"/>
  <c r="C21" i="7" s="1"/>
  <c r="F87" i="7"/>
  <c r="F21" i="7" s="1"/>
  <c r="E87" i="7"/>
  <c r="E48" i="7"/>
  <c r="E12" i="7" s="1"/>
  <c r="D87" i="7"/>
  <c r="D48" i="7"/>
  <c r="D12" i="7" s="1"/>
  <c r="D29" i="7"/>
  <c r="D28" i="7" s="1"/>
  <c r="D39" i="7"/>
  <c r="D38" i="7" s="1"/>
  <c r="D22" i="7"/>
  <c r="D8" i="7" l="1"/>
  <c r="D21" i="7"/>
  <c r="E21" i="7"/>
  <c r="C7" i="7"/>
  <c r="E7" i="7"/>
  <c r="D7" i="7"/>
</calcChain>
</file>

<file path=xl/sharedStrings.xml><?xml version="1.0" encoding="utf-8"?>
<sst xmlns="http://schemas.openxmlformats.org/spreadsheetml/2006/main" count="285" uniqueCount="72">
  <si>
    <t>Opći prihodi i primici</t>
  </si>
  <si>
    <t>A621004</t>
  </si>
  <si>
    <t>REDOVNA DJELATNOST SVEUČILIŠTA U SPLITU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</si>
  <si>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</si>
  <si>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</si>
  <si>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</si>
  <si>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</si>
  <si>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</si>
  <si>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</si>
  <si>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</si>
  <si>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</si>
  <si>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</si>
  <si>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</si>
  <si>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</si>
  <si>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</si>
  <si>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</si>
  <si>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A679077</t>
  </si>
  <si>
    <t>EU PROJEKTI SVEUČILIŠTA U SPLITU (IZ EVIDENCIJSKIH PRIHODA)</t>
  </si>
  <si>
    <t>A679091</t>
  </si>
  <si>
    <t>REDOVNA DJELATNOST SVEUČILIŠTA U SPLITU (IZ EVIDENCIJSKIH PRIHODA)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</si>
  <si>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</si>
  <si>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</si>
  <si>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</si>
  <si>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</si>
  <si>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</si>
  <si>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Namjenski primici od zaduživanja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</si>
  <si>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</si>
  <si>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</si>
  <si>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</si>
  <si>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</si>
  <si>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</si>
  <si>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</si>
  <si>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</si>
  <si>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</si>
  <si>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</si>
  <si>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</si>
  <si>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</si>
  <si>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</si>
  <si>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</si>
  <si>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</si>
  <si>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</si>
  <si>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</si>
  <si>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</si>
  <si>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</si>
  <si>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</si>
  <si>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</si>
  <si>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</si>
  <si>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81</t>
  </si>
  <si>
    <t>Rashodi za nabavu neproizvedene dugotrajne imovine</t>
  </si>
  <si>
    <t>561</t>
  </si>
  <si>
    <t>UKUPNO</t>
  </si>
  <si>
    <t>3705</t>
  </si>
  <si>
    <t>VISOKO OBRAZOVANJE</t>
  </si>
  <si>
    <t>61</t>
  </si>
  <si>
    <t>71</t>
  </si>
  <si>
    <t>SVEUČILIŠTE U SPLITU - EKONOMSKI FAKULTET</t>
  </si>
  <si>
    <t>Izdaci za otplatu glavnica</t>
  </si>
  <si>
    <t>2372</t>
  </si>
  <si>
    <t xml:space="preserve"> Prihodi od nefin. imovine i nadoknade štete s osnova osig.</t>
  </si>
  <si>
    <t xml:space="preserve">Europski socijalni fond </t>
  </si>
  <si>
    <t>PROJEKCIJA 
2027.</t>
  </si>
  <si>
    <t xml:space="preserve">Posebni dio financijskog plana 2026.-2028. </t>
  </si>
  <si>
    <t>PROJEKCIJA 
2028.</t>
  </si>
  <si>
    <t>PLAN 
2026.</t>
  </si>
  <si>
    <t>TEKUĆI PLAN
2025.</t>
  </si>
  <si>
    <t>IZVRŠENJE
2024.</t>
  </si>
  <si>
    <t>A111111</t>
  </si>
  <si>
    <t>581</t>
  </si>
  <si>
    <t>Ekonomski fakultet u Splitu</t>
  </si>
  <si>
    <t>Split, 22.12.2025.</t>
  </si>
  <si>
    <t>DEKAN:</t>
  </si>
  <si>
    <t>Prof. dr. sc. Bruno Ćorić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</si>
</sst>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46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7" xfId="49" quotePrefix="1" applyFill="1" applyBorder="1">
      <alignment horizontal="left" vertical="center" indent="1"/>
    </xf>
    <xf numFmtId="0" fontId="14" fillId="0" borderId="0" xfId="0" applyFont="1"/>
    <xf numFmtId="0" fontId="1" fillId="0" borderId="6" xfId="6" quotePrefix="1" applyFont="1" applyFill="1" applyBorder="1" applyAlignment="1">
      <alignment horizontal="left" vertical="center" indent="4"/>
    </xf>
    <xf numFmtId="0" fontId="1" fillId="0" borderId="6" xfId="6" quotePrefix="1" applyFont="1" applyFill="1" applyBorder="1" applyAlignment="1">
      <alignment horizontal="left" vertical="center" indent="1"/>
    </xf>
    <xf numFmtId="0" fontId="15" fillId="0" borderId="4" xfId="49" quotePrefix="1" applyFont="1" applyFill="1" applyAlignment="1">
      <alignment horizontal="left" vertical="center" indent="5"/>
    </xf>
    <xf numFmtId="0" fontId="15" fillId="0" borderId="4" xfId="49" quotePrefix="1" applyFont="1" applyFill="1">
      <alignment horizontal="left" vertical="center" indent="1"/>
    </xf>
    <xf numFmtId="0" fontId="17" fillId="0" borderId="0" xfId="0" applyFont="1" applyAlignment="1">
      <alignment horizontal="center"/>
    </xf>
    <xf numFmtId="0" fontId="17" fillId="0" borderId="0" xfId="0" applyFont="1"/>
    <xf numFmtId="0" fontId="1" fillId="0" borderId="4" xfId="49" quotePrefix="1" applyFont="1" applyFill="1" applyAlignment="1">
      <alignment horizontal="left" vertical="center" indent="7"/>
    </xf>
    <xf numFmtId="3" fontId="16" fillId="0" borderId="4" xfId="50" applyNumberFormat="1" applyFont="1" applyFill="1">
      <alignment horizontal="right" vertical="center"/>
    </xf>
    <xf numFmtId="0" fontId="15" fillId="0" borderId="4" xfId="49" quotePrefix="1" applyFont="1" applyFill="1" applyAlignment="1">
      <alignment horizontal="center"/>
    </xf>
    <xf numFmtId="3" fontId="0" fillId="0" borderId="0" xfId="0" applyNumberFormat="1" applyFill="1"/>
    <xf numFmtId="0" fontId="12" fillId="0" borderId="0" xfId="49" quotePrefix="1" applyFill="1" applyBorder="1" applyAlignment="1">
      <alignment horizontal="left" vertical="center" indent="7"/>
    </xf>
    <xf numFmtId="0" fontId="12" fillId="0" borderId="0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3" fontId="1" fillId="0" borderId="7" xfId="50" applyNumberFormat="1" applyFont="1" applyFill="1" applyBorder="1">
      <alignment horizontal="right" vertical="center"/>
    </xf>
    <xf numFmtId="0" fontId="12" fillId="0" borderId="7" xfId="49" quotePrefix="1" applyFill="1" applyBorder="1" applyAlignment="1">
      <alignment horizontal="left" vertical="center" indent="7"/>
    </xf>
    <xf numFmtId="3" fontId="13" fillId="0" borderId="3" xfId="0" quotePrefix="1" applyNumberFormat="1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3" fontId="20" fillId="0" borderId="0" xfId="0" applyNumberFormat="1" applyFont="1" applyFill="1"/>
    <xf numFmtId="0" fontId="21" fillId="0" borderId="4" xfId="49" quotePrefix="1" applyFont="1" applyFill="1" applyAlignment="1">
      <alignment horizontal="left" vertical="center" indent="7"/>
    </xf>
    <xf numFmtId="0" fontId="22" fillId="0" borderId="0" xfId="0" applyFont="1" applyFill="1"/>
    <xf numFmtId="0" fontId="13" fillId="0" borderId="0" xfId="0" quotePrefix="1" applyFont="1" applyFill="1" applyBorder="1" applyAlignment="1">
      <alignment horizontal="center" vertical="center" wrapText="1"/>
    </xf>
    <xf numFmtId="0" fontId="24" fillId="0" borderId="0" xfId="0" applyFont="1" applyFill="1"/>
    <xf numFmtId="0" fontId="16" fillId="0" borderId="4" xfId="49" quotePrefix="1" applyFont="1" applyFill="1" applyAlignment="1">
      <alignment horizontal="center" vertical="center"/>
    </xf>
    <xf numFmtId="0" fontId="20" fillId="0" borderId="0" xfId="0" applyFont="1" applyFill="1"/>
    <xf numFmtId="0" fontId="23" fillId="0" borderId="0" xfId="0" applyFont="1" applyFill="1" applyAlignment="1">
      <alignment horizontal="center" vertical="center"/>
    </xf>
    <xf numFmtId="0" fontId="25" fillId="0" borderId="0" xfId="49" applyFont="1" applyFill="1" applyBorder="1" applyAlignment="1">
      <alignment vertical="center"/>
    </xf>
    <xf numFmtId="0" fontId="26" fillId="0" borderId="0" xfId="0" applyFont="1" applyFill="1" applyAlignment="1"/>
  </cellXfs>
  <cellStyles count="51">
    <cellStyle name="Normal" xfId="0" builtinId="0"/>
    <cellStyle name="Normal 2" xfId="3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tabSelected="1" workbookViewId="0">
      <pane xSplit="2" ySplit="6" topLeftCell="C133" activePane="bottomRight" state="frozen"/>
      <selection pane="topRight" activeCell="C1" sqref="C1"/>
      <selection pane="bottomLeft" activeCell="A3" sqref="A3"/>
      <selection pane="bottomRight" activeCell="B154" sqref="B154:B156"/>
    </sheetView>
  </sheetViews>
  <sheetFormatPr defaultRowHeight="15" x14ac:dyDescent="0.25"/>
  <cols>
    <col min="1" max="1" width="17.28515625" style="6" customWidth="1"/>
    <col min="2" max="2" width="51.7109375" style="6" customWidth="1"/>
    <col min="3" max="3" width="15" style="6" customWidth="1"/>
    <col min="4" max="7" width="13.28515625" style="6" customWidth="1"/>
    <col min="8" max="11" width="9.140625" style="6"/>
    <col min="12" max="12" width="17.140625" style="6" customWidth="1"/>
    <col min="13" max="13" width="13.5703125" style="6" customWidth="1"/>
    <col min="14" max="16384" width="9.140625" style="6"/>
  </cols>
  <sheetData>
    <row r="1" spans="1:12" x14ac:dyDescent="0.25">
      <c r="A1" s="40"/>
    </row>
    <row r="2" spans="1:12" x14ac:dyDescent="0.25">
      <c r="A2" s="42" t="s">
        <v>69</v>
      </c>
      <c r="B2" s="6" t="s">
        <v>68</v>
      </c>
    </row>
    <row r="3" spans="1:12" x14ac:dyDescent="0.25">
      <c r="A3" s="40"/>
      <c r="B3" s="43" t="s">
        <v>61</v>
      </c>
      <c r="C3" s="43"/>
      <c r="D3" s="43"/>
      <c r="E3" s="43"/>
      <c r="F3" s="43"/>
      <c r="G3" s="43"/>
    </row>
    <row r="4" spans="1:12" x14ac:dyDescent="0.25">
      <c r="B4" s="43"/>
      <c r="C4" s="43"/>
      <c r="D4" s="43"/>
      <c r="E4" s="43"/>
      <c r="F4" s="43"/>
      <c r="G4" s="43"/>
    </row>
    <row r="5" spans="1:12" x14ac:dyDescent="0.25">
      <c r="A5" s="38"/>
    </row>
    <row r="6" spans="1:12" ht="38.25" x14ac:dyDescent="0.25">
      <c r="A6" s="4" t="s">
        <v>57</v>
      </c>
      <c r="B6" s="33" t="s">
        <v>55</v>
      </c>
      <c r="C6" s="4" t="s">
        <v>65</v>
      </c>
      <c r="D6" s="4" t="s">
        <v>64</v>
      </c>
      <c r="E6" s="5" t="s">
        <v>63</v>
      </c>
      <c r="F6" s="5" t="s">
        <v>60</v>
      </c>
      <c r="G6" s="5" t="s">
        <v>62</v>
      </c>
      <c r="L6" s="39"/>
    </row>
    <row r="7" spans="1:12" x14ac:dyDescent="0.25">
      <c r="A7" s="4"/>
      <c r="B7" s="34" t="s">
        <v>50</v>
      </c>
      <c r="C7" s="32">
        <f>SUM(C8:C19)</f>
        <v>7533468</v>
      </c>
      <c r="D7" s="32">
        <f>SUM(D8:D19)</f>
        <v>7652091</v>
      </c>
      <c r="E7" s="32">
        <f t="shared" ref="E7:G7" si="0">SUM(E8:E19)</f>
        <v>8554153</v>
      </c>
      <c r="F7" s="32">
        <f t="shared" si="0"/>
        <v>9018608</v>
      </c>
      <c r="G7" s="32">
        <f t="shared" si="0"/>
        <v>9340582</v>
      </c>
    </row>
    <row r="8" spans="1:12" x14ac:dyDescent="0.25">
      <c r="A8" s="31">
        <v>11</v>
      </c>
      <c r="B8" s="15" t="s">
        <v>0</v>
      </c>
      <c r="C8" s="8">
        <f>C22+C28</f>
        <v>5697970</v>
      </c>
      <c r="D8" s="8">
        <f>D22+D28</f>
        <v>5886082</v>
      </c>
      <c r="E8" s="8">
        <f>E22+E28</f>
        <v>7151425</v>
      </c>
      <c r="F8" s="8">
        <f t="shared" ref="F8:G8" si="1">F22+F28</f>
        <v>7561662</v>
      </c>
      <c r="G8" s="8">
        <f t="shared" si="1"/>
        <v>7978742</v>
      </c>
    </row>
    <row r="9" spans="1:12" x14ac:dyDescent="0.25">
      <c r="A9" s="37" t="s">
        <v>45</v>
      </c>
      <c r="B9" s="1" t="s">
        <v>3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12" x14ac:dyDescent="0.25">
      <c r="A10" s="2">
        <v>31</v>
      </c>
      <c r="B10" s="1" t="s">
        <v>15</v>
      </c>
      <c r="C10" s="3">
        <f>C88</f>
        <v>203589</v>
      </c>
      <c r="D10" s="3">
        <f>D88</f>
        <v>216881</v>
      </c>
      <c r="E10" s="3">
        <f>E88</f>
        <v>222021</v>
      </c>
      <c r="F10" s="3">
        <f t="shared" ref="F10:G10" si="2">F88</f>
        <v>228681</v>
      </c>
      <c r="G10" s="3">
        <f t="shared" si="2"/>
        <v>235542</v>
      </c>
    </row>
    <row r="11" spans="1:12" x14ac:dyDescent="0.25">
      <c r="A11" s="2">
        <v>43</v>
      </c>
      <c r="B11" s="1" t="s">
        <v>9</v>
      </c>
      <c r="C11" s="3">
        <f>C100</f>
        <v>1165836</v>
      </c>
      <c r="D11" s="3">
        <f>D100</f>
        <v>1095765</v>
      </c>
      <c r="E11" s="3">
        <f>E100</f>
        <v>971039</v>
      </c>
      <c r="F11" s="3">
        <f t="shared" ref="F11:G11" si="3">F100</f>
        <v>1000372</v>
      </c>
      <c r="G11" s="3">
        <f t="shared" si="3"/>
        <v>1030595</v>
      </c>
    </row>
    <row r="12" spans="1:12" x14ac:dyDescent="0.25">
      <c r="A12" s="2">
        <v>51</v>
      </c>
      <c r="B12" s="1" t="s">
        <v>11</v>
      </c>
      <c r="C12" s="3">
        <f>C48</f>
        <v>240041</v>
      </c>
      <c r="D12" s="3">
        <f>D48</f>
        <v>122619</v>
      </c>
      <c r="E12" s="3">
        <f>E48</f>
        <v>0</v>
      </c>
      <c r="F12" s="3">
        <f t="shared" ref="F12:G12" si="4">F48</f>
        <v>0</v>
      </c>
      <c r="G12" s="3">
        <f t="shared" si="4"/>
        <v>0</v>
      </c>
    </row>
    <row r="13" spans="1:12" x14ac:dyDescent="0.25">
      <c r="A13" s="2">
        <v>52</v>
      </c>
      <c r="B13" s="1" t="s">
        <v>12</v>
      </c>
      <c r="C13" s="3">
        <f>C111</f>
        <v>194978</v>
      </c>
      <c r="D13" s="3">
        <f>D111</f>
        <v>287744</v>
      </c>
      <c r="E13" s="3">
        <f>E111</f>
        <v>19360</v>
      </c>
      <c r="F13" s="3">
        <f t="shared" ref="F13:G13" si="5">F111</f>
        <v>71139</v>
      </c>
      <c r="G13" s="3">
        <f t="shared" si="5"/>
        <v>0</v>
      </c>
    </row>
    <row r="14" spans="1:12" x14ac:dyDescent="0.25">
      <c r="A14" s="2">
        <v>61</v>
      </c>
      <c r="B14" s="1" t="s">
        <v>13</v>
      </c>
      <c r="C14" s="3">
        <f>C122</f>
        <v>30223</v>
      </c>
      <c r="D14" s="3">
        <f>D122</f>
        <v>43000</v>
      </c>
      <c r="E14" s="3">
        <f>E122</f>
        <v>0</v>
      </c>
      <c r="F14" s="3">
        <f t="shared" ref="F14:G14" si="6">F122</f>
        <v>0</v>
      </c>
      <c r="G14" s="3">
        <f t="shared" si="6"/>
        <v>0</v>
      </c>
    </row>
    <row r="15" spans="1:12" x14ac:dyDescent="0.25">
      <c r="A15" s="2">
        <v>71</v>
      </c>
      <c r="B15" s="16" t="s">
        <v>58</v>
      </c>
      <c r="C15" s="3">
        <f t="shared" ref="C15" si="7">SUM(C133)</f>
        <v>831</v>
      </c>
      <c r="D15" s="3">
        <f t="shared" ref="D15" si="8">SUM(D133)</f>
        <v>0</v>
      </c>
      <c r="E15" s="3">
        <f t="shared" ref="E15:G15" si="9">SUM(E133)</f>
        <v>0</v>
      </c>
      <c r="F15" s="3">
        <f t="shared" si="9"/>
        <v>0</v>
      </c>
      <c r="G15" s="3">
        <f t="shared" si="9"/>
        <v>0</v>
      </c>
    </row>
    <row r="16" spans="1:12" x14ac:dyDescent="0.25">
      <c r="A16" s="2">
        <v>81</v>
      </c>
      <c r="B16" s="1" t="s">
        <v>25</v>
      </c>
      <c r="C16" s="3">
        <f t="shared" ref="C16" si="10">SUM(C135)</f>
        <v>0</v>
      </c>
      <c r="D16" s="3">
        <f t="shared" ref="D16" si="11">SUM(D135)</f>
        <v>0</v>
      </c>
      <c r="E16" s="3">
        <f t="shared" ref="E16:G16" si="12">SUM(E135)</f>
        <v>0</v>
      </c>
      <c r="F16" s="3">
        <f t="shared" si="12"/>
        <v>0</v>
      </c>
      <c r="G16" s="3">
        <f t="shared" si="12"/>
        <v>0</v>
      </c>
    </row>
    <row r="17" spans="1:16" x14ac:dyDescent="0.25">
      <c r="A17" s="2">
        <v>581</v>
      </c>
      <c r="B17" s="1" t="s">
        <v>20</v>
      </c>
      <c r="C17" s="3"/>
      <c r="D17" s="3"/>
      <c r="E17" s="3">
        <f>E43</f>
        <v>190308</v>
      </c>
      <c r="F17" s="3">
        <f t="shared" ref="F17:G17" si="13">F43</f>
        <v>156754</v>
      </c>
      <c r="G17" s="3">
        <f t="shared" si="13"/>
        <v>95703</v>
      </c>
    </row>
    <row r="18" spans="1:16" x14ac:dyDescent="0.25">
      <c r="A18" s="9">
        <v>5761</v>
      </c>
      <c r="B18" s="10" t="s">
        <v>24</v>
      </c>
      <c r="C18" s="11"/>
      <c r="D18" s="11"/>
      <c r="E18" s="11"/>
      <c r="F18" s="11"/>
      <c r="G18" s="11"/>
    </row>
    <row r="19" spans="1:16" x14ac:dyDescent="0.25">
      <c r="A19" s="12">
        <v>563</v>
      </c>
      <c r="B19" s="13" t="s">
        <v>23</v>
      </c>
      <c r="C19" s="14"/>
      <c r="D19" s="14"/>
      <c r="E19" s="14"/>
      <c r="F19" s="14"/>
      <c r="G19" s="14"/>
      <c r="I19" s="26"/>
    </row>
    <row r="20" spans="1:16" x14ac:dyDescent="0.25">
      <c r="A20" s="27"/>
      <c r="B20" s="28"/>
      <c r="C20" s="29"/>
      <c r="D20" s="29"/>
      <c r="E20" s="29"/>
      <c r="F20" s="29"/>
      <c r="G20" s="29"/>
      <c r="I20" s="26"/>
    </row>
    <row r="21" spans="1:16" x14ac:dyDescent="0.25">
      <c r="A21" s="17" t="s">
        <v>51</v>
      </c>
      <c r="B21" s="18" t="s">
        <v>52</v>
      </c>
      <c r="C21" s="30">
        <f>SUM(C22+C28+C38+C48+C87+C137)</f>
        <v>7568564</v>
      </c>
      <c r="D21" s="30">
        <f>SUM(D22+D28+D38+D48+D87+D137)</f>
        <v>7652091</v>
      </c>
      <c r="E21" s="30">
        <f>SUM(E22+E28+E38+E48+E87+E137)</f>
        <v>8363845</v>
      </c>
      <c r="F21" s="30">
        <f>SUM(F22+F28+F38+F48+F87+F137)</f>
        <v>8861854</v>
      </c>
      <c r="G21" s="30">
        <f>SUM(G22+G28+G38+G48+G87+G137)</f>
        <v>9244879</v>
      </c>
      <c r="K21" s="35"/>
      <c r="L21" s="26"/>
      <c r="M21" s="26"/>
    </row>
    <row r="22" spans="1:16" x14ac:dyDescent="0.25">
      <c r="A22" s="21" t="s">
        <v>1</v>
      </c>
      <c r="B22" s="22" t="s">
        <v>2</v>
      </c>
      <c r="C22" s="24">
        <f>SUM(C23)</f>
        <v>5085845</v>
      </c>
      <c r="D22" s="24">
        <f>SUM(D23)</f>
        <v>5317404</v>
      </c>
      <c r="E22" s="24">
        <f>SUM(E23)</f>
        <v>7151425</v>
      </c>
      <c r="F22" s="24">
        <f t="shared" ref="F22:G22" si="14">SUM(F23)</f>
        <v>7561662</v>
      </c>
      <c r="G22" s="24">
        <f t="shared" si="14"/>
        <v>7978742</v>
      </c>
      <c r="L22" s="36"/>
      <c r="M22" s="36"/>
    </row>
    <row r="23" spans="1:16" x14ac:dyDescent="0.25">
      <c r="A23" s="23" t="s">
        <v>35</v>
      </c>
      <c r="B23" s="1" t="s">
        <v>0</v>
      </c>
      <c r="C23" s="24">
        <f>SUM(C24:C27)</f>
        <v>5085845</v>
      </c>
      <c r="D23" s="24">
        <f t="shared" ref="D23:G23" si="15">SUM(D24:D27)</f>
        <v>5317404</v>
      </c>
      <c r="E23" s="24">
        <f t="shared" si="15"/>
        <v>7151425</v>
      </c>
      <c r="F23" s="24">
        <f t="shared" si="15"/>
        <v>7561662</v>
      </c>
      <c r="G23" s="24">
        <f t="shared" si="15"/>
        <v>7978742</v>
      </c>
      <c r="L23" s="36"/>
      <c r="M23" s="36"/>
    </row>
    <row r="24" spans="1:16" x14ac:dyDescent="0.25">
      <c r="A24" s="7" t="s">
        <v>14</v>
      </c>
      <c r="B24" s="1" t="s">
        <v>37</v>
      </c>
      <c r="C24" s="3">
        <v>5018913</v>
      </c>
      <c r="D24" s="3">
        <v>5254045</v>
      </c>
      <c r="E24" s="3">
        <v>6334700</v>
      </c>
      <c r="F24" s="3">
        <v>6705215</v>
      </c>
      <c r="G24" s="3">
        <v>7081083</v>
      </c>
      <c r="I24" s="26"/>
      <c r="L24" s="36"/>
      <c r="M24" s="36"/>
    </row>
    <row r="25" spans="1:16" x14ac:dyDescent="0.25">
      <c r="A25" s="7" t="s">
        <v>26</v>
      </c>
      <c r="B25" s="1" t="s">
        <v>36</v>
      </c>
      <c r="C25" s="3">
        <v>66932</v>
      </c>
      <c r="D25" s="3">
        <v>63359</v>
      </c>
      <c r="E25" s="3">
        <v>809712</v>
      </c>
      <c r="F25" s="3">
        <v>849069</v>
      </c>
      <c r="G25" s="3">
        <v>889875</v>
      </c>
      <c r="I25" s="26"/>
      <c r="L25" s="26"/>
      <c r="M25" s="26"/>
    </row>
    <row r="26" spans="1:16" x14ac:dyDescent="0.25">
      <c r="A26" s="7" t="s">
        <v>27</v>
      </c>
      <c r="B26" s="1" t="s">
        <v>38</v>
      </c>
      <c r="C26" s="3"/>
      <c r="D26" s="3"/>
      <c r="E26" s="3">
        <v>3213</v>
      </c>
      <c r="F26" s="3">
        <v>3378</v>
      </c>
      <c r="G26" s="3">
        <v>3584</v>
      </c>
      <c r="L26" s="26"/>
      <c r="M26" s="26"/>
    </row>
    <row r="27" spans="1:16" x14ac:dyDescent="0.25">
      <c r="A27" s="7" t="s">
        <v>28</v>
      </c>
      <c r="B27" s="1" t="s">
        <v>39</v>
      </c>
      <c r="C27" s="3"/>
      <c r="D27" s="3"/>
      <c r="E27" s="3">
        <v>3800</v>
      </c>
      <c r="F27" s="3">
        <v>4000</v>
      </c>
      <c r="G27" s="3">
        <v>4200</v>
      </c>
      <c r="L27" s="26"/>
      <c r="M27" s="26"/>
    </row>
    <row r="28" spans="1:16" x14ac:dyDescent="0.25">
      <c r="A28" s="25" t="s">
        <v>6</v>
      </c>
      <c r="B28" s="20" t="s">
        <v>7</v>
      </c>
      <c r="C28" s="24">
        <f>SUM(C29)</f>
        <v>612125</v>
      </c>
      <c r="D28" s="24">
        <f>SUM(D29)</f>
        <v>568678</v>
      </c>
      <c r="E28" s="24">
        <f t="shared" ref="E28:G28" si="16">SUM(E29)</f>
        <v>0</v>
      </c>
      <c r="F28" s="24">
        <f t="shared" si="16"/>
        <v>0</v>
      </c>
      <c r="G28" s="24">
        <f t="shared" si="16"/>
        <v>0</v>
      </c>
    </row>
    <row r="29" spans="1:16" x14ac:dyDescent="0.25">
      <c r="A29" s="23" t="s">
        <v>35</v>
      </c>
      <c r="B29" s="1" t="s">
        <v>0</v>
      </c>
      <c r="C29" s="24">
        <f>SUM(C30:C37)</f>
        <v>612125</v>
      </c>
      <c r="D29" s="24">
        <f>SUM(D30:D37)</f>
        <v>568678</v>
      </c>
      <c r="E29" s="24">
        <f t="shared" ref="E29:G29" si="17">SUM(E30:E37)</f>
        <v>0</v>
      </c>
      <c r="F29" s="24">
        <f t="shared" si="17"/>
        <v>0</v>
      </c>
      <c r="G29" s="24">
        <f t="shared" si="17"/>
        <v>0</v>
      </c>
    </row>
    <row r="30" spans="1:16" x14ac:dyDescent="0.25">
      <c r="A30" s="7" t="s">
        <v>14</v>
      </c>
      <c r="B30" s="1" t="s">
        <v>37</v>
      </c>
      <c r="C30" s="3"/>
      <c r="D30" s="3">
        <v>0</v>
      </c>
      <c r="E30" s="3">
        <v>0</v>
      </c>
      <c r="F30" s="3">
        <v>0</v>
      </c>
      <c r="G30" s="3">
        <v>0</v>
      </c>
    </row>
    <row r="31" spans="1:16" x14ac:dyDescent="0.25">
      <c r="A31" s="7" t="s">
        <v>26</v>
      </c>
      <c r="B31" s="1" t="s">
        <v>36</v>
      </c>
      <c r="C31" s="3">
        <v>444369</v>
      </c>
      <c r="D31" s="3">
        <v>465515</v>
      </c>
      <c r="E31" s="3"/>
      <c r="F31" s="3"/>
      <c r="G31" s="3"/>
      <c r="L31" s="26"/>
      <c r="M31" s="26"/>
      <c r="P31" s="26"/>
    </row>
    <row r="32" spans="1:16" x14ac:dyDescent="0.25">
      <c r="A32" s="7" t="s">
        <v>27</v>
      </c>
      <c r="B32" s="1" t="s">
        <v>38</v>
      </c>
      <c r="C32" s="3">
        <v>2729</v>
      </c>
      <c r="D32" s="3">
        <v>2394</v>
      </c>
      <c r="E32" s="3"/>
      <c r="F32" s="3"/>
      <c r="G32" s="3"/>
      <c r="I32" s="26"/>
      <c r="L32" s="26"/>
      <c r="M32" s="26"/>
    </row>
    <row r="33" spans="1:14" x14ac:dyDescent="0.25">
      <c r="A33" s="7" t="s">
        <v>28</v>
      </c>
      <c r="B33" s="1" t="s">
        <v>39</v>
      </c>
      <c r="C33" s="3"/>
      <c r="D33" s="3"/>
      <c r="E33" s="3"/>
      <c r="F33" s="3"/>
      <c r="G33" s="3"/>
      <c r="L33" s="26"/>
      <c r="M33" s="26"/>
    </row>
    <row r="34" spans="1:14" x14ac:dyDescent="0.25">
      <c r="A34" s="7" t="s">
        <v>31</v>
      </c>
      <c r="B34" s="1" t="s">
        <v>43</v>
      </c>
      <c r="C34" s="3"/>
      <c r="D34" s="3"/>
      <c r="E34" s="3"/>
      <c r="F34" s="3"/>
      <c r="G34" s="3"/>
      <c r="I34" s="26"/>
      <c r="L34" s="26"/>
      <c r="M34" s="26"/>
      <c r="N34" s="26"/>
    </row>
    <row r="35" spans="1:14" x14ac:dyDescent="0.25">
      <c r="A35" s="7" t="s">
        <v>29</v>
      </c>
      <c r="B35" s="1" t="s">
        <v>48</v>
      </c>
      <c r="C35" s="3"/>
      <c r="D35" s="3"/>
      <c r="E35" s="3"/>
      <c r="F35" s="3"/>
      <c r="G35" s="3"/>
    </row>
    <row r="36" spans="1:14" x14ac:dyDescent="0.25">
      <c r="A36" s="7" t="s">
        <v>30</v>
      </c>
      <c r="B36" s="1" t="s">
        <v>40</v>
      </c>
      <c r="C36" s="3">
        <v>162607</v>
      </c>
      <c r="D36" s="3">
        <v>80769</v>
      </c>
      <c r="E36" s="3"/>
      <c r="F36" s="3"/>
      <c r="G36" s="3"/>
    </row>
    <row r="37" spans="1:14" x14ac:dyDescent="0.25">
      <c r="A37" s="7" t="s">
        <v>32</v>
      </c>
      <c r="B37" s="1" t="s">
        <v>41</v>
      </c>
      <c r="C37" s="3">
        <v>2420</v>
      </c>
      <c r="D37" s="3">
        <v>20000</v>
      </c>
      <c r="E37" s="3"/>
      <c r="F37" s="3"/>
      <c r="G37" s="3"/>
    </row>
    <row r="38" spans="1:14" x14ac:dyDescent="0.25">
      <c r="A38" s="21" t="s">
        <v>4</v>
      </c>
      <c r="B38" s="22" t="s">
        <v>5</v>
      </c>
      <c r="C38" s="24">
        <f>SUM(C39)</f>
        <v>7462</v>
      </c>
      <c r="D38" s="24">
        <f>SUM(D39)</f>
        <v>0</v>
      </c>
      <c r="E38" s="24">
        <f t="shared" ref="E38:G38" si="18">SUM(E39)</f>
        <v>0</v>
      </c>
      <c r="F38" s="24">
        <f t="shared" si="18"/>
        <v>0</v>
      </c>
      <c r="G38" s="24">
        <f t="shared" si="18"/>
        <v>0</v>
      </c>
    </row>
    <row r="39" spans="1:14" x14ac:dyDescent="0.25">
      <c r="A39" s="23" t="s">
        <v>35</v>
      </c>
      <c r="B39" s="1" t="s">
        <v>0</v>
      </c>
      <c r="C39" s="24">
        <f>SUM(C40:C42)</f>
        <v>7462</v>
      </c>
      <c r="D39" s="24">
        <f>SUM(D40:D42)</f>
        <v>0</v>
      </c>
      <c r="E39" s="24">
        <f t="shared" ref="E39:G39" si="19">SUM(E40:E42)</f>
        <v>0</v>
      </c>
      <c r="F39" s="24">
        <f t="shared" si="19"/>
        <v>0</v>
      </c>
      <c r="G39" s="24">
        <f t="shared" si="19"/>
        <v>0</v>
      </c>
    </row>
    <row r="40" spans="1:14" x14ac:dyDescent="0.25">
      <c r="A40" s="7" t="s">
        <v>14</v>
      </c>
      <c r="B40" s="1" t="s">
        <v>37</v>
      </c>
      <c r="C40" s="3">
        <v>3658</v>
      </c>
      <c r="D40" s="3"/>
      <c r="E40" s="3"/>
      <c r="F40" s="3"/>
      <c r="G40" s="3"/>
    </row>
    <row r="41" spans="1:14" x14ac:dyDescent="0.25">
      <c r="A41" s="7" t="s">
        <v>26</v>
      </c>
      <c r="B41" s="1" t="s">
        <v>36</v>
      </c>
      <c r="C41" s="3">
        <v>3047</v>
      </c>
      <c r="D41" s="3"/>
      <c r="E41" s="3"/>
      <c r="F41" s="3"/>
      <c r="G41" s="3"/>
    </row>
    <row r="42" spans="1:14" x14ac:dyDescent="0.25">
      <c r="A42" s="7" t="s">
        <v>27</v>
      </c>
      <c r="B42" s="1" t="s">
        <v>38</v>
      </c>
      <c r="C42" s="3">
        <v>757</v>
      </c>
      <c r="D42" s="3"/>
      <c r="E42" s="3"/>
      <c r="F42" s="3"/>
      <c r="G42" s="3"/>
    </row>
    <row r="43" spans="1:14" x14ac:dyDescent="0.25">
      <c r="A43" s="41" t="s">
        <v>66</v>
      </c>
      <c r="B43" s="20" t="s">
        <v>7</v>
      </c>
      <c r="C43" s="24">
        <f>SUM(C44)</f>
        <v>0</v>
      </c>
      <c r="D43" s="24">
        <f t="shared" ref="D43:G43" si="20">SUM(D44)</f>
        <v>0</v>
      </c>
      <c r="E43" s="24">
        <f t="shared" si="20"/>
        <v>190308</v>
      </c>
      <c r="F43" s="24">
        <f t="shared" si="20"/>
        <v>156754</v>
      </c>
      <c r="G43" s="24">
        <f t="shared" si="20"/>
        <v>95703</v>
      </c>
    </row>
    <row r="44" spans="1:14" ht="14.25" customHeight="1" x14ac:dyDescent="0.25">
      <c r="A44" s="23" t="s">
        <v>67</v>
      </c>
      <c r="B44" s="1" t="s">
        <v>20</v>
      </c>
      <c r="C44" s="3">
        <f>SUM(C45:C47)</f>
        <v>0</v>
      </c>
      <c r="D44" s="3">
        <f t="shared" ref="D44:G44" si="21">SUM(D45:D47)</f>
        <v>0</v>
      </c>
      <c r="E44" s="3">
        <f t="shared" si="21"/>
        <v>190308</v>
      </c>
      <c r="F44" s="3">
        <f t="shared" si="21"/>
        <v>156754</v>
      </c>
      <c r="G44" s="3">
        <f t="shared" si="21"/>
        <v>95703</v>
      </c>
    </row>
    <row r="45" spans="1:14" ht="14.25" customHeight="1" x14ac:dyDescent="0.25">
      <c r="A45" s="7" t="s">
        <v>26</v>
      </c>
      <c r="B45" s="1" t="s">
        <v>36</v>
      </c>
      <c r="C45" s="3"/>
      <c r="D45" s="3"/>
      <c r="E45" s="3">
        <v>98449</v>
      </c>
      <c r="F45" s="3">
        <v>141754</v>
      </c>
      <c r="G45" s="3">
        <v>76803</v>
      </c>
    </row>
    <row r="46" spans="1:14" ht="13.5" customHeight="1" x14ac:dyDescent="0.25">
      <c r="A46" s="7" t="s">
        <v>30</v>
      </c>
      <c r="B46" s="1" t="s">
        <v>40</v>
      </c>
      <c r="C46" s="3"/>
      <c r="D46" s="3"/>
      <c r="E46" s="3">
        <v>91859</v>
      </c>
      <c r="F46" s="3">
        <v>15000</v>
      </c>
      <c r="G46" s="3">
        <v>18900</v>
      </c>
    </row>
    <row r="47" spans="1:14" ht="14.25" customHeight="1" x14ac:dyDescent="0.25">
      <c r="A47" s="23"/>
      <c r="B47" s="1"/>
      <c r="C47" s="3"/>
      <c r="D47" s="3"/>
      <c r="E47" s="3"/>
      <c r="F47" s="3"/>
      <c r="G47" s="3"/>
    </row>
    <row r="48" spans="1:14" x14ac:dyDescent="0.25">
      <c r="A48" s="25" t="s">
        <v>16</v>
      </c>
      <c r="B48" s="20" t="s">
        <v>17</v>
      </c>
      <c r="C48" s="24">
        <f>SUM(C49+C53+C59+C70+C80)</f>
        <v>240041</v>
      </c>
      <c r="D48" s="24">
        <f>SUM(D49+D53+D59+D70+D80)</f>
        <v>122619</v>
      </c>
      <c r="E48" s="24">
        <f t="shared" ref="E48:G48" si="22">SUM(E49+E53+E59+E70+E80)</f>
        <v>0</v>
      </c>
      <c r="F48" s="24">
        <f t="shared" si="22"/>
        <v>0</v>
      </c>
      <c r="G48" s="24">
        <f t="shared" si="22"/>
        <v>0</v>
      </c>
    </row>
    <row r="49" spans="1:7" x14ac:dyDescent="0.25">
      <c r="A49" s="23" t="s">
        <v>14</v>
      </c>
      <c r="B49" s="1" t="s">
        <v>15</v>
      </c>
      <c r="C49" s="3"/>
      <c r="D49" s="3"/>
      <c r="E49" s="3"/>
      <c r="F49" s="3"/>
      <c r="G49" s="3"/>
    </row>
    <row r="50" spans="1:7" x14ac:dyDescent="0.25">
      <c r="A50" s="7" t="s">
        <v>14</v>
      </c>
      <c r="B50" s="1" t="s">
        <v>37</v>
      </c>
      <c r="C50" s="3"/>
      <c r="D50" s="3"/>
      <c r="E50" s="3"/>
      <c r="F50" s="3"/>
      <c r="G50" s="3"/>
    </row>
    <row r="51" spans="1:7" x14ac:dyDescent="0.25">
      <c r="A51" s="7" t="s">
        <v>26</v>
      </c>
      <c r="B51" s="1" t="s">
        <v>36</v>
      </c>
      <c r="C51" s="3"/>
      <c r="D51" s="3"/>
      <c r="E51" s="3"/>
      <c r="F51" s="3"/>
      <c r="G51" s="3"/>
    </row>
    <row r="52" spans="1:7" x14ac:dyDescent="0.25">
      <c r="A52" s="7" t="s">
        <v>27</v>
      </c>
      <c r="B52" s="1" t="s">
        <v>38</v>
      </c>
      <c r="C52" s="3"/>
      <c r="D52" s="3"/>
      <c r="E52" s="3"/>
      <c r="F52" s="3"/>
      <c r="G52" s="3"/>
    </row>
    <row r="53" spans="1:7" x14ac:dyDescent="0.25">
      <c r="A53" s="23" t="s">
        <v>8</v>
      </c>
      <c r="B53" s="1" t="s">
        <v>9</v>
      </c>
      <c r="C53" s="3"/>
      <c r="D53" s="3"/>
      <c r="E53" s="3"/>
      <c r="F53" s="3"/>
      <c r="G53" s="3"/>
    </row>
    <row r="54" spans="1:7" x14ac:dyDescent="0.25">
      <c r="A54" s="7" t="s">
        <v>14</v>
      </c>
      <c r="B54" s="1" t="s">
        <v>37</v>
      </c>
      <c r="C54" s="3"/>
      <c r="D54" s="3"/>
      <c r="E54" s="3"/>
      <c r="F54" s="3"/>
      <c r="G54" s="3"/>
    </row>
    <row r="55" spans="1:7" x14ac:dyDescent="0.25">
      <c r="A55" s="7" t="s">
        <v>26</v>
      </c>
      <c r="B55" s="1" t="s">
        <v>36</v>
      </c>
      <c r="C55" s="3"/>
      <c r="D55" s="3"/>
      <c r="E55" s="3"/>
      <c r="F55" s="3"/>
      <c r="G55" s="3"/>
    </row>
    <row r="56" spans="1:7" x14ac:dyDescent="0.25">
      <c r="A56" s="7" t="s">
        <v>27</v>
      </c>
      <c r="B56" s="1" t="s">
        <v>38</v>
      </c>
      <c r="C56" s="3"/>
      <c r="D56" s="3"/>
      <c r="E56" s="3"/>
      <c r="F56" s="3"/>
      <c r="G56" s="3"/>
    </row>
    <row r="57" spans="1:7" x14ac:dyDescent="0.25">
      <c r="A57" s="7" t="s">
        <v>28</v>
      </c>
      <c r="B57" s="1" t="s">
        <v>39</v>
      </c>
      <c r="C57" s="3"/>
      <c r="D57" s="3"/>
      <c r="E57" s="3"/>
      <c r="F57" s="3"/>
      <c r="G57" s="3"/>
    </row>
    <row r="58" spans="1:7" x14ac:dyDescent="0.25">
      <c r="A58" s="7" t="s">
        <v>30</v>
      </c>
      <c r="B58" s="1" t="s">
        <v>40</v>
      </c>
      <c r="C58" s="3"/>
      <c r="D58" s="3"/>
      <c r="E58" s="3"/>
      <c r="F58" s="3"/>
      <c r="G58" s="3"/>
    </row>
    <row r="59" spans="1:7" x14ac:dyDescent="0.25">
      <c r="A59" s="23" t="s">
        <v>10</v>
      </c>
      <c r="B59" s="1" t="s">
        <v>11</v>
      </c>
      <c r="C59" s="24">
        <f>SUM(C60:C69)</f>
        <v>240041</v>
      </c>
      <c r="D59" s="24">
        <f>SUM(D60:D69)</f>
        <v>122619</v>
      </c>
      <c r="E59" s="24">
        <f t="shared" ref="E59:G59" si="23">SUM(E60:E69)</f>
        <v>0</v>
      </c>
      <c r="F59" s="24">
        <f t="shared" si="23"/>
        <v>0</v>
      </c>
      <c r="G59" s="24">
        <f t="shared" si="23"/>
        <v>0</v>
      </c>
    </row>
    <row r="60" spans="1:7" x14ac:dyDescent="0.25">
      <c r="A60" s="7" t="s">
        <v>14</v>
      </c>
      <c r="B60" s="1" t="s">
        <v>37</v>
      </c>
      <c r="C60" s="3">
        <v>128849</v>
      </c>
      <c r="D60" s="3">
        <v>43635</v>
      </c>
      <c r="E60" s="3"/>
      <c r="F60" s="3"/>
      <c r="G60" s="3"/>
    </row>
    <row r="61" spans="1:7" x14ac:dyDescent="0.25">
      <c r="A61" s="7" t="s">
        <v>26</v>
      </c>
      <c r="B61" s="1" t="s">
        <v>36</v>
      </c>
      <c r="C61" s="3">
        <v>108404</v>
      </c>
      <c r="D61" s="3">
        <v>74984</v>
      </c>
      <c r="E61" s="3"/>
      <c r="F61" s="3"/>
      <c r="G61" s="3"/>
    </row>
    <row r="62" spans="1:7" x14ac:dyDescent="0.25">
      <c r="A62" s="7" t="s">
        <v>27</v>
      </c>
      <c r="B62" s="1" t="s">
        <v>38</v>
      </c>
      <c r="C62" s="3">
        <v>87</v>
      </c>
      <c r="D62" s="3"/>
      <c r="E62" s="3"/>
      <c r="F62" s="3"/>
      <c r="G62" s="3"/>
    </row>
    <row r="63" spans="1:7" x14ac:dyDescent="0.25">
      <c r="A63" s="7" t="s">
        <v>34</v>
      </c>
      <c r="B63" s="1" t="s">
        <v>44</v>
      </c>
      <c r="C63" s="3"/>
      <c r="D63" s="3"/>
      <c r="E63" s="3"/>
      <c r="F63" s="3"/>
      <c r="G63" s="3"/>
    </row>
    <row r="64" spans="1:7" x14ac:dyDescent="0.25">
      <c r="A64" s="7" t="s">
        <v>33</v>
      </c>
      <c r="B64" s="1" t="s">
        <v>42</v>
      </c>
      <c r="C64" s="3"/>
      <c r="D64" s="3"/>
      <c r="E64" s="3"/>
      <c r="F64" s="3"/>
      <c r="G64" s="3"/>
    </row>
    <row r="65" spans="1:7" x14ac:dyDescent="0.25">
      <c r="A65" s="7" t="s">
        <v>28</v>
      </c>
      <c r="B65" s="1" t="s">
        <v>39</v>
      </c>
      <c r="C65" s="3"/>
      <c r="D65" s="3"/>
      <c r="E65" s="3"/>
      <c r="F65" s="3"/>
      <c r="G65" s="3"/>
    </row>
    <row r="66" spans="1:7" x14ac:dyDescent="0.25">
      <c r="A66" s="7" t="s">
        <v>31</v>
      </c>
      <c r="B66" s="1" t="s">
        <v>43</v>
      </c>
      <c r="C66" s="3"/>
      <c r="D66" s="3"/>
      <c r="E66" s="3"/>
      <c r="F66" s="3"/>
      <c r="G66" s="3"/>
    </row>
    <row r="67" spans="1:7" x14ac:dyDescent="0.25">
      <c r="A67" s="7" t="s">
        <v>29</v>
      </c>
      <c r="B67" s="1" t="s">
        <v>48</v>
      </c>
      <c r="C67" s="3"/>
      <c r="D67" s="3"/>
      <c r="E67" s="3"/>
      <c r="F67" s="3"/>
      <c r="G67" s="3"/>
    </row>
    <row r="68" spans="1:7" x14ac:dyDescent="0.25">
      <c r="A68" s="7" t="s">
        <v>30</v>
      </c>
      <c r="B68" s="1" t="s">
        <v>40</v>
      </c>
      <c r="C68" s="3">
        <v>2701</v>
      </c>
      <c r="D68" s="3">
        <v>4000</v>
      </c>
      <c r="E68" s="3"/>
      <c r="F68" s="3"/>
      <c r="G68" s="3"/>
    </row>
    <row r="69" spans="1:7" x14ac:dyDescent="0.25">
      <c r="A69" s="7" t="s">
        <v>32</v>
      </c>
      <c r="B69" s="1" t="s">
        <v>41</v>
      </c>
      <c r="C69" s="3"/>
      <c r="D69" s="3"/>
      <c r="E69" s="3"/>
      <c r="F69" s="3"/>
      <c r="G69" s="3"/>
    </row>
    <row r="70" spans="1:7" x14ac:dyDescent="0.25">
      <c r="A70" s="23" t="s">
        <v>46</v>
      </c>
      <c r="B70" s="1" t="s">
        <v>12</v>
      </c>
      <c r="C70" s="3"/>
      <c r="D70" s="3"/>
      <c r="E70" s="3"/>
      <c r="F70" s="3"/>
      <c r="G70" s="3"/>
    </row>
    <row r="71" spans="1:7" x14ac:dyDescent="0.25">
      <c r="A71" s="7" t="s">
        <v>14</v>
      </c>
      <c r="B71" s="1" t="s">
        <v>37</v>
      </c>
      <c r="C71" s="3"/>
      <c r="D71" s="3"/>
      <c r="E71" s="3"/>
      <c r="F71" s="3"/>
      <c r="G71" s="3"/>
    </row>
    <row r="72" spans="1:7" x14ac:dyDescent="0.25">
      <c r="A72" s="7" t="s">
        <v>26</v>
      </c>
      <c r="B72" s="1" t="s">
        <v>36</v>
      </c>
      <c r="C72" s="3"/>
      <c r="D72" s="3"/>
      <c r="E72" s="3"/>
      <c r="F72" s="3"/>
      <c r="G72" s="3"/>
    </row>
    <row r="73" spans="1:7" x14ac:dyDescent="0.25">
      <c r="A73" s="7" t="s">
        <v>27</v>
      </c>
      <c r="B73" s="1" t="s">
        <v>38</v>
      </c>
      <c r="C73" s="3"/>
      <c r="D73" s="3"/>
      <c r="E73" s="3"/>
      <c r="F73" s="3"/>
      <c r="G73" s="3"/>
    </row>
    <row r="74" spans="1:7" x14ac:dyDescent="0.25">
      <c r="A74" s="7" t="s">
        <v>33</v>
      </c>
      <c r="B74" s="1" t="s">
        <v>42</v>
      </c>
      <c r="C74" s="3"/>
      <c r="D74" s="3"/>
      <c r="E74" s="3"/>
      <c r="F74" s="3"/>
      <c r="G74" s="3"/>
    </row>
    <row r="75" spans="1:7" x14ac:dyDescent="0.25">
      <c r="A75" s="7" t="s">
        <v>28</v>
      </c>
      <c r="B75" s="1" t="s">
        <v>39</v>
      </c>
      <c r="C75" s="3"/>
      <c r="D75" s="3"/>
      <c r="E75" s="3"/>
      <c r="F75" s="3"/>
      <c r="G75" s="3"/>
    </row>
    <row r="76" spans="1:7" x14ac:dyDescent="0.25">
      <c r="A76" s="7" t="s">
        <v>31</v>
      </c>
      <c r="B76" s="1" t="s">
        <v>43</v>
      </c>
      <c r="C76" s="3"/>
      <c r="D76" s="3"/>
      <c r="E76" s="3"/>
      <c r="F76" s="3"/>
      <c r="G76" s="3"/>
    </row>
    <row r="77" spans="1:7" x14ac:dyDescent="0.25">
      <c r="A77" s="7" t="s">
        <v>29</v>
      </c>
      <c r="B77" s="1" t="s">
        <v>48</v>
      </c>
      <c r="C77" s="3"/>
      <c r="D77" s="3"/>
      <c r="E77" s="3"/>
      <c r="F77" s="3"/>
      <c r="G77" s="3"/>
    </row>
    <row r="78" spans="1:7" x14ac:dyDescent="0.25">
      <c r="A78" s="7" t="s">
        <v>30</v>
      </c>
      <c r="B78" s="1" t="s">
        <v>40</v>
      </c>
      <c r="C78" s="3"/>
      <c r="D78" s="3"/>
      <c r="E78" s="3"/>
      <c r="F78" s="3"/>
      <c r="G78" s="3"/>
    </row>
    <row r="79" spans="1:7" x14ac:dyDescent="0.25">
      <c r="A79" s="7" t="s">
        <v>32</v>
      </c>
      <c r="B79" s="1" t="s">
        <v>41</v>
      </c>
      <c r="C79" s="3"/>
      <c r="D79" s="3"/>
      <c r="E79" s="3"/>
      <c r="F79" s="3"/>
      <c r="G79" s="3"/>
    </row>
    <row r="80" spans="1:7" x14ac:dyDescent="0.25">
      <c r="A80" s="23" t="s">
        <v>53</v>
      </c>
      <c r="B80" s="1" t="s">
        <v>13</v>
      </c>
      <c r="C80" s="3"/>
      <c r="D80" s="3"/>
      <c r="E80" s="3"/>
      <c r="F80" s="3"/>
      <c r="G80" s="3"/>
    </row>
    <row r="81" spans="1:11" x14ac:dyDescent="0.25">
      <c r="A81" s="7" t="s">
        <v>14</v>
      </c>
      <c r="B81" s="1" t="s">
        <v>37</v>
      </c>
      <c r="C81" s="3"/>
      <c r="D81" s="3"/>
      <c r="E81" s="3"/>
      <c r="F81" s="3"/>
      <c r="G81" s="3"/>
    </row>
    <row r="82" spans="1:11" x14ac:dyDescent="0.25">
      <c r="A82" s="7" t="s">
        <v>26</v>
      </c>
      <c r="B82" s="1" t="s">
        <v>36</v>
      </c>
      <c r="C82" s="3"/>
      <c r="D82" s="3"/>
      <c r="E82" s="3"/>
      <c r="F82" s="3"/>
      <c r="G82" s="3"/>
    </row>
    <row r="83" spans="1:11" x14ac:dyDescent="0.25">
      <c r="A83" s="7" t="s">
        <v>27</v>
      </c>
      <c r="B83" s="1" t="s">
        <v>38</v>
      </c>
      <c r="C83" s="3"/>
      <c r="D83" s="3"/>
      <c r="E83" s="3"/>
      <c r="F83" s="3"/>
      <c r="G83" s="3"/>
    </row>
    <row r="84" spans="1:11" x14ac:dyDescent="0.25">
      <c r="A84" s="7" t="s">
        <v>29</v>
      </c>
      <c r="B84" s="1" t="s">
        <v>48</v>
      </c>
      <c r="C84" s="3"/>
      <c r="D84" s="3"/>
      <c r="E84" s="3"/>
      <c r="F84" s="3"/>
      <c r="G84" s="3"/>
    </row>
    <row r="85" spans="1:11" x14ac:dyDescent="0.25">
      <c r="A85" s="7" t="s">
        <v>30</v>
      </c>
      <c r="B85" s="1" t="s">
        <v>40</v>
      </c>
      <c r="C85" s="3"/>
      <c r="D85" s="3"/>
      <c r="E85" s="3"/>
      <c r="F85" s="3"/>
      <c r="G85" s="3"/>
    </row>
    <row r="86" spans="1:11" x14ac:dyDescent="0.25">
      <c r="A86" s="7" t="s">
        <v>32</v>
      </c>
      <c r="B86" s="1" t="s">
        <v>41</v>
      </c>
      <c r="C86" s="3"/>
      <c r="D86" s="3"/>
      <c r="E86" s="3"/>
      <c r="F86" s="3"/>
      <c r="G86" s="3"/>
    </row>
    <row r="87" spans="1:11" x14ac:dyDescent="0.25">
      <c r="A87" s="21" t="s">
        <v>18</v>
      </c>
      <c r="B87" s="22" t="s">
        <v>19</v>
      </c>
      <c r="C87" s="24">
        <f>SUM(C88+C100+C111+C122+C133+C135)</f>
        <v>1595457</v>
      </c>
      <c r="D87" s="24">
        <f>SUM(D88+D100+D111+D122+D133+D135)</f>
        <v>1643390</v>
      </c>
      <c r="E87" s="24">
        <f t="shared" ref="E87:G87" si="24">SUM(E88+E100+E111+E122+E133+E135)</f>
        <v>1212420</v>
      </c>
      <c r="F87" s="24">
        <f t="shared" si="24"/>
        <v>1300192</v>
      </c>
      <c r="G87" s="24">
        <f t="shared" si="24"/>
        <v>1266137</v>
      </c>
      <c r="K87" s="26"/>
    </row>
    <row r="88" spans="1:11" x14ac:dyDescent="0.25">
      <c r="A88" s="23" t="s">
        <v>14</v>
      </c>
      <c r="B88" s="1" t="s">
        <v>15</v>
      </c>
      <c r="C88" s="24">
        <f>SUM(C89:C99)</f>
        <v>203589</v>
      </c>
      <c r="D88" s="24">
        <f>SUM(D89:D99)</f>
        <v>216881</v>
      </c>
      <c r="E88" s="24">
        <f t="shared" ref="E88:G88" si="25">SUM(E89:E99)</f>
        <v>222021</v>
      </c>
      <c r="F88" s="24">
        <f t="shared" si="25"/>
        <v>228681</v>
      </c>
      <c r="G88" s="24">
        <f t="shared" si="25"/>
        <v>235542</v>
      </c>
    </row>
    <row r="89" spans="1:11" x14ac:dyDescent="0.25">
      <c r="A89" s="7" t="s">
        <v>14</v>
      </c>
      <c r="B89" s="1" t="s">
        <v>37</v>
      </c>
      <c r="C89" s="3">
        <v>79576</v>
      </c>
      <c r="D89" s="3">
        <v>64200</v>
      </c>
      <c r="E89" s="3">
        <v>66126</v>
      </c>
      <c r="F89" s="3">
        <v>68109</v>
      </c>
      <c r="G89" s="3">
        <v>70154</v>
      </c>
    </row>
    <row r="90" spans="1:11" x14ac:dyDescent="0.25">
      <c r="A90" s="7" t="s">
        <v>26</v>
      </c>
      <c r="B90" s="1" t="s">
        <v>36</v>
      </c>
      <c r="C90" s="3">
        <v>116116</v>
      </c>
      <c r="D90" s="3">
        <v>144022</v>
      </c>
      <c r="E90" s="3">
        <v>155553</v>
      </c>
      <c r="F90" s="3">
        <v>160220</v>
      </c>
      <c r="G90" s="3">
        <v>165025</v>
      </c>
    </row>
    <row r="91" spans="1:11" x14ac:dyDescent="0.25">
      <c r="A91" s="7" t="s">
        <v>27</v>
      </c>
      <c r="B91" s="1" t="s">
        <v>38</v>
      </c>
      <c r="C91" s="3">
        <v>610</v>
      </c>
      <c r="D91" s="3">
        <v>332</v>
      </c>
      <c r="E91" s="3">
        <v>342</v>
      </c>
      <c r="F91" s="3">
        <v>352</v>
      </c>
      <c r="G91" s="3">
        <v>363</v>
      </c>
    </row>
    <row r="92" spans="1:11" x14ac:dyDescent="0.25">
      <c r="A92" s="7" t="s">
        <v>34</v>
      </c>
      <c r="B92" s="1" t="s">
        <v>44</v>
      </c>
      <c r="C92" s="3"/>
      <c r="D92" s="3"/>
      <c r="E92" s="3"/>
      <c r="F92" s="3"/>
      <c r="G92" s="3"/>
    </row>
    <row r="93" spans="1:11" x14ac:dyDescent="0.25">
      <c r="A93" s="7" t="s">
        <v>33</v>
      </c>
      <c r="B93" s="1" t="s">
        <v>42</v>
      </c>
      <c r="C93" s="3"/>
      <c r="D93" s="3"/>
      <c r="E93" s="3"/>
      <c r="F93" s="3"/>
      <c r="G93" s="3"/>
    </row>
    <row r="94" spans="1:11" x14ac:dyDescent="0.25">
      <c r="A94" s="7" t="s">
        <v>28</v>
      </c>
      <c r="B94" s="1" t="s">
        <v>39</v>
      </c>
      <c r="C94" s="3"/>
      <c r="D94" s="3"/>
      <c r="E94" s="3"/>
      <c r="F94" s="3"/>
      <c r="G94" s="3"/>
    </row>
    <row r="95" spans="1:11" x14ac:dyDescent="0.25">
      <c r="A95" s="7" t="s">
        <v>31</v>
      </c>
      <c r="B95" s="1" t="s">
        <v>43</v>
      </c>
      <c r="C95" s="3">
        <v>1436</v>
      </c>
      <c r="D95" s="3">
        <v>1327</v>
      </c>
      <c r="E95" s="3"/>
      <c r="F95" s="3"/>
      <c r="G95" s="3"/>
    </row>
    <row r="96" spans="1:11" x14ac:dyDescent="0.25">
      <c r="A96" s="7" t="s">
        <v>29</v>
      </c>
      <c r="B96" s="1" t="s">
        <v>48</v>
      </c>
      <c r="C96" s="3"/>
      <c r="D96" s="3"/>
      <c r="E96" s="3"/>
      <c r="F96" s="3"/>
      <c r="G96" s="3"/>
    </row>
    <row r="97" spans="1:7" x14ac:dyDescent="0.25">
      <c r="A97" s="7" t="s">
        <v>30</v>
      </c>
      <c r="B97" s="1" t="s">
        <v>40</v>
      </c>
      <c r="C97" s="3">
        <v>5851</v>
      </c>
      <c r="D97" s="3">
        <v>7000</v>
      </c>
      <c r="E97" s="3"/>
      <c r="F97" s="3"/>
      <c r="G97" s="3"/>
    </row>
    <row r="98" spans="1:7" x14ac:dyDescent="0.25">
      <c r="A98" s="7" t="s">
        <v>32</v>
      </c>
      <c r="B98" s="1" t="s">
        <v>41</v>
      </c>
      <c r="C98" s="3"/>
      <c r="D98" s="3"/>
      <c r="E98" s="3"/>
      <c r="F98" s="3"/>
      <c r="G98" s="3"/>
    </row>
    <row r="99" spans="1:7" x14ac:dyDescent="0.25">
      <c r="A99" s="7">
        <v>54</v>
      </c>
      <c r="B99" s="1" t="s">
        <v>56</v>
      </c>
      <c r="C99" s="3"/>
      <c r="D99" s="3"/>
      <c r="E99" s="3"/>
      <c r="F99" s="3"/>
      <c r="G99" s="3"/>
    </row>
    <row r="100" spans="1:7" x14ac:dyDescent="0.25">
      <c r="A100" s="23" t="s">
        <v>8</v>
      </c>
      <c r="B100" s="1" t="s">
        <v>9</v>
      </c>
      <c r="C100" s="24">
        <f>SUM(C101:C110)</f>
        <v>1165836</v>
      </c>
      <c r="D100" s="24">
        <f>SUM(D101:D110)</f>
        <v>1095765</v>
      </c>
      <c r="E100" s="24">
        <f t="shared" ref="E100:G100" si="26">SUM(E101:E110)</f>
        <v>971039</v>
      </c>
      <c r="F100" s="24">
        <f t="shared" si="26"/>
        <v>1000372</v>
      </c>
      <c r="G100" s="24">
        <f t="shared" si="26"/>
        <v>1030595</v>
      </c>
    </row>
    <row r="101" spans="1:7" x14ac:dyDescent="0.25">
      <c r="A101" s="7" t="s">
        <v>14</v>
      </c>
      <c r="B101" s="1" t="s">
        <v>37</v>
      </c>
      <c r="C101" s="3">
        <v>654238</v>
      </c>
      <c r="D101" s="3">
        <v>687290</v>
      </c>
      <c r="E101" s="3">
        <v>949856</v>
      </c>
      <c r="F101" s="3">
        <v>978351</v>
      </c>
      <c r="G101" s="3">
        <v>1007702</v>
      </c>
    </row>
    <row r="102" spans="1:7" x14ac:dyDescent="0.25">
      <c r="A102" s="7" t="s">
        <v>26</v>
      </c>
      <c r="B102" s="1" t="s">
        <v>36</v>
      </c>
      <c r="C102" s="3">
        <v>484914</v>
      </c>
      <c r="D102" s="3">
        <v>301975</v>
      </c>
      <c r="E102" s="3">
        <v>21183</v>
      </c>
      <c r="F102" s="3">
        <v>22021</v>
      </c>
      <c r="G102" s="3">
        <v>22893</v>
      </c>
    </row>
    <row r="103" spans="1:7" x14ac:dyDescent="0.25">
      <c r="A103" s="7" t="s">
        <v>27</v>
      </c>
      <c r="B103" s="1" t="s">
        <v>38</v>
      </c>
      <c r="C103" s="3">
        <v>3363</v>
      </c>
      <c r="D103" s="3">
        <v>3900</v>
      </c>
      <c r="E103" s="3"/>
      <c r="F103" s="3"/>
      <c r="G103" s="3"/>
    </row>
    <row r="104" spans="1:7" x14ac:dyDescent="0.25">
      <c r="A104" s="7" t="s">
        <v>34</v>
      </c>
      <c r="B104" s="1" t="s">
        <v>44</v>
      </c>
      <c r="C104" s="3"/>
      <c r="D104" s="3"/>
      <c r="E104" s="3"/>
      <c r="F104" s="3"/>
      <c r="G104" s="3"/>
    </row>
    <row r="105" spans="1:7" x14ac:dyDescent="0.25">
      <c r="A105" s="7" t="s">
        <v>33</v>
      </c>
      <c r="B105" s="1" t="s">
        <v>42</v>
      </c>
      <c r="C105" s="3"/>
      <c r="D105" s="3"/>
      <c r="E105" s="3"/>
      <c r="F105" s="3"/>
      <c r="G105" s="3"/>
    </row>
    <row r="106" spans="1:7" x14ac:dyDescent="0.25">
      <c r="A106" s="7" t="s">
        <v>28</v>
      </c>
      <c r="B106" s="1" t="s">
        <v>39</v>
      </c>
      <c r="C106" s="3">
        <v>3303</v>
      </c>
      <c r="D106" s="3"/>
      <c r="E106" s="3"/>
      <c r="F106" s="3"/>
      <c r="G106" s="3"/>
    </row>
    <row r="107" spans="1:7" x14ac:dyDescent="0.25">
      <c r="A107" s="7" t="s">
        <v>31</v>
      </c>
      <c r="B107" s="1" t="s">
        <v>43</v>
      </c>
      <c r="C107" s="3">
        <v>1320</v>
      </c>
      <c r="D107" s="3"/>
      <c r="E107" s="3"/>
      <c r="F107" s="3"/>
      <c r="G107" s="3"/>
    </row>
    <row r="108" spans="1:7" x14ac:dyDescent="0.25">
      <c r="A108" s="7" t="s">
        <v>29</v>
      </c>
      <c r="B108" s="1" t="s">
        <v>48</v>
      </c>
      <c r="C108" s="3"/>
      <c r="D108" s="3"/>
      <c r="E108" s="3"/>
      <c r="F108" s="3"/>
      <c r="G108" s="3"/>
    </row>
    <row r="109" spans="1:7" x14ac:dyDescent="0.25">
      <c r="A109" s="7" t="s">
        <v>30</v>
      </c>
      <c r="B109" s="1" t="s">
        <v>40</v>
      </c>
      <c r="C109" s="3">
        <v>9755</v>
      </c>
      <c r="D109" s="3">
        <v>90100</v>
      </c>
      <c r="E109" s="3"/>
      <c r="F109" s="3"/>
      <c r="G109" s="3"/>
    </row>
    <row r="110" spans="1:7" x14ac:dyDescent="0.25">
      <c r="A110" s="7" t="s">
        <v>32</v>
      </c>
      <c r="B110" s="1" t="s">
        <v>41</v>
      </c>
      <c r="C110" s="3">
        <v>8943</v>
      </c>
      <c r="D110" s="3">
        <v>12500</v>
      </c>
      <c r="E110" s="3"/>
      <c r="F110" s="3"/>
      <c r="G110" s="3"/>
    </row>
    <row r="111" spans="1:7" x14ac:dyDescent="0.25">
      <c r="A111" s="23" t="s">
        <v>46</v>
      </c>
      <c r="B111" s="1" t="s">
        <v>12</v>
      </c>
      <c r="C111" s="24">
        <f>SUM(C112:C121)</f>
        <v>194978</v>
      </c>
      <c r="D111" s="24">
        <f>SUM(D112:D121)</f>
        <v>287744</v>
      </c>
      <c r="E111" s="24">
        <f t="shared" ref="E111:G111" si="27">SUM(E112:E121)</f>
        <v>19360</v>
      </c>
      <c r="F111" s="24">
        <f t="shared" si="27"/>
        <v>71139</v>
      </c>
      <c r="G111" s="24">
        <f t="shared" si="27"/>
        <v>0</v>
      </c>
    </row>
    <row r="112" spans="1:7" x14ac:dyDescent="0.25">
      <c r="A112" s="7" t="s">
        <v>14</v>
      </c>
      <c r="B112" s="1" t="s">
        <v>37</v>
      </c>
      <c r="C112" s="3">
        <v>29859</v>
      </c>
      <c r="D112" s="3">
        <v>18745</v>
      </c>
      <c r="E112" s="3"/>
      <c r="F112" s="3"/>
      <c r="G112" s="3"/>
    </row>
    <row r="113" spans="1:7" x14ac:dyDescent="0.25">
      <c r="A113" s="7" t="s">
        <v>26</v>
      </c>
      <c r="B113" s="1" t="s">
        <v>36</v>
      </c>
      <c r="C113" s="3">
        <v>161568</v>
      </c>
      <c r="D113" s="3">
        <v>263813</v>
      </c>
      <c r="E113" s="3">
        <v>19360</v>
      </c>
      <c r="F113" s="3">
        <v>71139</v>
      </c>
      <c r="G113" s="3">
        <v>0</v>
      </c>
    </row>
    <row r="114" spans="1:7" x14ac:dyDescent="0.25">
      <c r="A114" s="7" t="s">
        <v>27</v>
      </c>
      <c r="B114" s="1" t="s">
        <v>38</v>
      </c>
      <c r="C114" s="3"/>
      <c r="D114" s="3"/>
      <c r="E114" s="3"/>
      <c r="F114" s="3"/>
      <c r="G114" s="3"/>
    </row>
    <row r="115" spans="1:7" x14ac:dyDescent="0.25">
      <c r="A115" s="7" t="s">
        <v>34</v>
      </c>
      <c r="B115" s="1" t="s">
        <v>44</v>
      </c>
      <c r="C115" s="3"/>
      <c r="D115" s="3"/>
      <c r="E115" s="3"/>
      <c r="F115" s="3"/>
      <c r="G115" s="3"/>
    </row>
    <row r="116" spans="1:7" x14ac:dyDescent="0.25">
      <c r="A116" s="7" t="s">
        <v>33</v>
      </c>
      <c r="B116" s="1" t="s">
        <v>42</v>
      </c>
      <c r="C116" s="3"/>
      <c r="D116" s="3"/>
      <c r="E116" s="3"/>
      <c r="F116" s="3"/>
      <c r="G116" s="3"/>
    </row>
    <row r="117" spans="1:7" x14ac:dyDescent="0.25">
      <c r="A117" s="7" t="s">
        <v>28</v>
      </c>
      <c r="B117" s="1" t="s">
        <v>39</v>
      </c>
      <c r="C117" s="3"/>
      <c r="D117" s="3">
        <v>2655</v>
      </c>
      <c r="E117" s="3"/>
      <c r="F117" s="3"/>
      <c r="G117" s="3"/>
    </row>
    <row r="118" spans="1:7" x14ac:dyDescent="0.25">
      <c r="A118" s="7" t="s">
        <v>31</v>
      </c>
      <c r="B118" s="1" t="s">
        <v>43</v>
      </c>
      <c r="C118" s="3"/>
      <c r="D118" s="3"/>
      <c r="E118" s="3"/>
      <c r="F118" s="3"/>
      <c r="G118" s="3"/>
    </row>
    <row r="119" spans="1:7" x14ac:dyDescent="0.25">
      <c r="A119" s="7" t="s">
        <v>29</v>
      </c>
      <c r="B119" s="1" t="s">
        <v>48</v>
      </c>
      <c r="C119" s="3"/>
      <c r="D119" s="3"/>
      <c r="E119" s="3"/>
      <c r="F119" s="3"/>
      <c r="G119" s="3"/>
    </row>
    <row r="120" spans="1:7" x14ac:dyDescent="0.25">
      <c r="A120" s="7" t="s">
        <v>30</v>
      </c>
      <c r="B120" s="1" t="s">
        <v>40</v>
      </c>
      <c r="C120" s="3">
        <v>3551</v>
      </c>
      <c r="D120" s="3">
        <v>2531</v>
      </c>
      <c r="E120" s="3"/>
      <c r="F120" s="3"/>
      <c r="G120" s="3"/>
    </row>
    <row r="121" spans="1:7" x14ac:dyDescent="0.25">
      <c r="A121" s="7" t="s">
        <v>32</v>
      </c>
      <c r="B121" s="1" t="s">
        <v>41</v>
      </c>
      <c r="C121" s="3"/>
      <c r="D121" s="3"/>
      <c r="E121" s="3"/>
      <c r="F121" s="3"/>
      <c r="G121" s="3"/>
    </row>
    <row r="122" spans="1:7" x14ac:dyDescent="0.25">
      <c r="A122" s="23" t="s">
        <v>53</v>
      </c>
      <c r="B122" s="1" t="s">
        <v>13</v>
      </c>
      <c r="C122" s="24">
        <f>SUM(C123:C132)</f>
        <v>30223</v>
      </c>
      <c r="D122" s="24">
        <f>SUM(D123:D132)</f>
        <v>43000</v>
      </c>
      <c r="E122" s="24">
        <f t="shared" ref="E122:G122" si="28">SUM(E123:E132)</f>
        <v>0</v>
      </c>
      <c r="F122" s="24">
        <f t="shared" si="28"/>
        <v>0</v>
      </c>
      <c r="G122" s="24">
        <f t="shared" si="28"/>
        <v>0</v>
      </c>
    </row>
    <row r="123" spans="1:7" x14ac:dyDescent="0.25">
      <c r="A123" s="7" t="s">
        <v>14</v>
      </c>
      <c r="B123" s="1" t="s">
        <v>37</v>
      </c>
      <c r="C123" s="3"/>
      <c r="D123" s="3"/>
      <c r="E123" s="3"/>
      <c r="F123" s="3"/>
      <c r="G123" s="3"/>
    </row>
    <row r="124" spans="1:7" x14ac:dyDescent="0.25">
      <c r="A124" s="7" t="s">
        <v>26</v>
      </c>
      <c r="B124" s="1" t="s">
        <v>36</v>
      </c>
      <c r="C124" s="3">
        <v>1500</v>
      </c>
      <c r="D124" s="3">
        <v>38000</v>
      </c>
      <c r="E124" s="3"/>
      <c r="F124" s="3"/>
      <c r="G124" s="3"/>
    </row>
    <row r="125" spans="1:7" x14ac:dyDescent="0.25">
      <c r="A125" s="7" t="s">
        <v>27</v>
      </c>
      <c r="B125" s="1" t="s">
        <v>38</v>
      </c>
      <c r="C125" s="3">
        <v>14</v>
      </c>
      <c r="D125" s="3"/>
      <c r="E125" s="3"/>
      <c r="F125" s="3"/>
      <c r="G125" s="3"/>
    </row>
    <row r="126" spans="1:7" x14ac:dyDescent="0.25">
      <c r="A126" s="7" t="s">
        <v>34</v>
      </c>
      <c r="B126" s="1" t="s">
        <v>44</v>
      </c>
      <c r="C126" s="3"/>
      <c r="D126" s="3"/>
      <c r="E126" s="3"/>
      <c r="F126" s="3"/>
      <c r="G126" s="3"/>
    </row>
    <row r="127" spans="1:7" x14ac:dyDescent="0.25">
      <c r="A127" s="7" t="s">
        <v>33</v>
      </c>
      <c r="B127" s="1" t="s">
        <v>42</v>
      </c>
      <c r="C127" s="3"/>
      <c r="D127" s="3"/>
      <c r="E127" s="3"/>
      <c r="F127" s="3"/>
      <c r="G127" s="3"/>
    </row>
    <row r="128" spans="1:7" x14ac:dyDescent="0.25">
      <c r="A128" s="7" t="s">
        <v>28</v>
      </c>
      <c r="B128" s="1" t="s">
        <v>39</v>
      </c>
      <c r="C128" s="3"/>
      <c r="D128" s="3"/>
      <c r="E128" s="3"/>
      <c r="F128" s="3"/>
      <c r="G128" s="3"/>
    </row>
    <row r="129" spans="1:7" x14ac:dyDescent="0.25">
      <c r="A129" s="7" t="s">
        <v>31</v>
      </c>
      <c r="B129" s="1" t="s">
        <v>43</v>
      </c>
      <c r="C129" s="3">
        <v>7922</v>
      </c>
      <c r="D129" s="3">
        <v>5000</v>
      </c>
      <c r="E129" s="3"/>
      <c r="F129" s="3"/>
      <c r="G129" s="3"/>
    </row>
    <row r="130" spans="1:7" x14ac:dyDescent="0.25">
      <c r="A130" s="7" t="s">
        <v>29</v>
      </c>
      <c r="B130" s="1" t="s">
        <v>48</v>
      </c>
      <c r="C130" s="3"/>
      <c r="D130" s="3"/>
      <c r="E130" s="3"/>
      <c r="F130" s="3"/>
      <c r="G130" s="3"/>
    </row>
    <row r="131" spans="1:7" x14ac:dyDescent="0.25">
      <c r="A131" s="7" t="s">
        <v>30</v>
      </c>
      <c r="B131" s="1" t="s">
        <v>40</v>
      </c>
      <c r="C131" s="3">
        <v>20787</v>
      </c>
      <c r="D131" s="3"/>
      <c r="E131" s="3"/>
      <c r="F131" s="3"/>
      <c r="G131" s="3"/>
    </row>
    <row r="132" spans="1:7" x14ac:dyDescent="0.25">
      <c r="A132" s="7" t="s">
        <v>32</v>
      </c>
      <c r="B132" s="1" t="s">
        <v>41</v>
      </c>
      <c r="C132" s="3"/>
      <c r="D132" s="3"/>
      <c r="E132" s="3"/>
      <c r="F132" s="3"/>
      <c r="G132" s="3"/>
    </row>
    <row r="133" spans="1:7" x14ac:dyDescent="0.25">
      <c r="A133" s="23" t="s">
        <v>54</v>
      </c>
      <c r="B133" s="16" t="s">
        <v>58</v>
      </c>
      <c r="C133" s="24">
        <f>SUM(C134)</f>
        <v>831</v>
      </c>
      <c r="D133" s="24">
        <f>SUM(D134)</f>
        <v>0</v>
      </c>
      <c r="E133" s="24">
        <f t="shared" ref="E133:G133" si="29">SUM(E134)</f>
        <v>0</v>
      </c>
      <c r="F133" s="24">
        <f t="shared" si="29"/>
        <v>0</v>
      </c>
      <c r="G133" s="24">
        <f t="shared" si="29"/>
        <v>0</v>
      </c>
    </row>
    <row r="134" spans="1:7" x14ac:dyDescent="0.25">
      <c r="A134" s="7" t="s">
        <v>30</v>
      </c>
      <c r="B134" s="1" t="s">
        <v>40</v>
      </c>
      <c r="C134" s="3">
        <v>831</v>
      </c>
      <c r="D134" s="3"/>
      <c r="E134" s="3"/>
      <c r="F134" s="3"/>
      <c r="G134" s="3"/>
    </row>
    <row r="135" spans="1:7" x14ac:dyDescent="0.25">
      <c r="A135" s="23" t="s">
        <v>47</v>
      </c>
      <c r="B135" s="1" t="s">
        <v>25</v>
      </c>
      <c r="C135" s="24">
        <f>SUM(C136)</f>
        <v>0</v>
      </c>
      <c r="D135" s="24">
        <f>SUM(D136)</f>
        <v>0</v>
      </c>
      <c r="E135" s="24">
        <f t="shared" ref="E135:G135" si="30">SUM(E136)</f>
        <v>0</v>
      </c>
      <c r="F135" s="24">
        <f t="shared" si="30"/>
        <v>0</v>
      </c>
      <c r="G135" s="24">
        <f t="shared" si="30"/>
        <v>0</v>
      </c>
    </row>
    <row r="136" spans="1:7" x14ac:dyDescent="0.25">
      <c r="A136" s="7" t="s">
        <v>30</v>
      </c>
      <c r="B136" s="1" t="s">
        <v>40</v>
      </c>
      <c r="C136" s="3"/>
      <c r="D136" s="3"/>
      <c r="E136" s="3"/>
      <c r="F136" s="3"/>
      <c r="G136" s="3"/>
    </row>
    <row r="137" spans="1:7" x14ac:dyDescent="0.25">
      <c r="A137" s="19" t="s">
        <v>21</v>
      </c>
      <c r="B137" s="20" t="s">
        <v>22</v>
      </c>
      <c r="C137" s="24">
        <f>SUM(C138+C145)</f>
        <v>27634</v>
      </c>
      <c r="D137" s="24">
        <f t="shared" ref="D137:G137" si="31">SUM(D138+D145)</f>
        <v>0</v>
      </c>
      <c r="E137" s="24">
        <f t="shared" si="31"/>
        <v>0</v>
      </c>
      <c r="F137" s="24">
        <f t="shared" si="31"/>
        <v>0</v>
      </c>
      <c r="G137" s="24">
        <f t="shared" si="31"/>
        <v>0</v>
      </c>
    </row>
    <row r="138" spans="1:7" x14ac:dyDescent="0.25">
      <c r="A138" s="23" t="s">
        <v>45</v>
      </c>
      <c r="B138" s="1" t="s">
        <v>3</v>
      </c>
      <c r="C138" s="24">
        <f>SUM(C139:C144)</f>
        <v>4610</v>
      </c>
      <c r="D138" s="24">
        <f t="shared" ref="D138:G138" si="32">SUM(D139:D144)</f>
        <v>0</v>
      </c>
      <c r="E138" s="24">
        <f t="shared" si="32"/>
        <v>0</v>
      </c>
      <c r="F138" s="24">
        <f t="shared" si="32"/>
        <v>0</v>
      </c>
      <c r="G138" s="24">
        <f t="shared" si="32"/>
        <v>0</v>
      </c>
    </row>
    <row r="139" spans="1:7" x14ac:dyDescent="0.25">
      <c r="A139" s="7" t="s">
        <v>14</v>
      </c>
      <c r="B139" s="1" t="s">
        <v>37</v>
      </c>
      <c r="C139" s="3">
        <v>430</v>
      </c>
      <c r="D139" s="3"/>
      <c r="E139" s="3"/>
      <c r="F139" s="3"/>
      <c r="G139" s="3"/>
    </row>
    <row r="140" spans="1:7" x14ac:dyDescent="0.25">
      <c r="A140" s="7" t="s">
        <v>26</v>
      </c>
      <c r="B140" s="1" t="s">
        <v>36</v>
      </c>
      <c r="C140" s="3"/>
      <c r="D140" s="3"/>
      <c r="E140" s="3"/>
      <c r="F140" s="3"/>
      <c r="G140" s="3"/>
    </row>
    <row r="141" spans="1:7" x14ac:dyDescent="0.25">
      <c r="A141" s="7" t="s">
        <v>34</v>
      </c>
      <c r="B141" s="1" t="s">
        <v>44</v>
      </c>
      <c r="C141" s="3"/>
      <c r="D141" s="3"/>
      <c r="E141" s="3"/>
      <c r="F141" s="3"/>
      <c r="G141" s="3"/>
    </row>
    <row r="142" spans="1:7" x14ac:dyDescent="0.25">
      <c r="A142" s="7" t="s">
        <v>33</v>
      </c>
      <c r="B142" s="1" t="s">
        <v>42</v>
      </c>
      <c r="C142" s="3"/>
      <c r="D142" s="3"/>
      <c r="E142" s="3"/>
      <c r="F142" s="3"/>
      <c r="G142" s="3"/>
    </row>
    <row r="143" spans="1:7" x14ac:dyDescent="0.25">
      <c r="A143" s="7" t="s">
        <v>31</v>
      </c>
      <c r="B143" s="1" t="s">
        <v>43</v>
      </c>
      <c r="C143" s="3"/>
      <c r="D143" s="3"/>
      <c r="E143" s="3"/>
      <c r="F143" s="3"/>
      <c r="G143" s="3"/>
    </row>
    <row r="144" spans="1:7" x14ac:dyDescent="0.25">
      <c r="A144" s="7" t="s">
        <v>30</v>
      </c>
      <c r="B144" s="1" t="s">
        <v>40</v>
      </c>
      <c r="C144" s="3">
        <v>4180</v>
      </c>
      <c r="D144" s="3"/>
      <c r="E144" s="3"/>
      <c r="F144" s="3"/>
      <c r="G144" s="3"/>
    </row>
    <row r="145" spans="1:7" x14ac:dyDescent="0.25">
      <c r="A145" s="23" t="s">
        <v>49</v>
      </c>
      <c r="B145" s="20" t="s">
        <v>59</v>
      </c>
      <c r="C145" s="24">
        <f>SUM(C146:C151)</f>
        <v>23024</v>
      </c>
      <c r="D145" s="24">
        <f t="shared" ref="D145:G145" si="33">SUM(D146:D151)</f>
        <v>0</v>
      </c>
      <c r="E145" s="24">
        <f t="shared" si="33"/>
        <v>0</v>
      </c>
      <c r="F145" s="24">
        <f t="shared" si="33"/>
        <v>0</v>
      </c>
      <c r="G145" s="24">
        <f t="shared" si="33"/>
        <v>0</v>
      </c>
    </row>
    <row r="146" spans="1:7" x14ac:dyDescent="0.25">
      <c r="A146" s="7" t="s">
        <v>14</v>
      </c>
      <c r="B146" s="1" t="s">
        <v>37</v>
      </c>
      <c r="C146" s="3"/>
      <c r="D146" s="3"/>
      <c r="E146" s="3"/>
      <c r="F146" s="3"/>
      <c r="G146" s="3"/>
    </row>
    <row r="147" spans="1:7" x14ac:dyDescent="0.25">
      <c r="A147" s="7" t="s">
        <v>26</v>
      </c>
      <c r="B147" s="1" t="s">
        <v>36</v>
      </c>
      <c r="C147" s="3">
        <v>2047</v>
      </c>
      <c r="D147" s="3"/>
      <c r="E147" s="3"/>
      <c r="F147" s="3"/>
      <c r="G147" s="3"/>
    </row>
    <row r="148" spans="1:7" x14ac:dyDescent="0.25">
      <c r="A148" s="7" t="s">
        <v>34</v>
      </c>
      <c r="B148" s="1" t="s">
        <v>44</v>
      </c>
      <c r="C148" s="3"/>
      <c r="D148" s="3"/>
      <c r="E148" s="3"/>
      <c r="F148" s="3"/>
      <c r="G148" s="3"/>
    </row>
    <row r="149" spans="1:7" x14ac:dyDescent="0.25">
      <c r="A149" s="7" t="s">
        <v>33</v>
      </c>
      <c r="B149" s="1" t="s">
        <v>42</v>
      </c>
      <c r="C149" s="3"/>
      <c r="D149" s="3"/>
      <c r="E149" s="3"/>
      <c r="F149" s="3"/>
      <c r="G149" s="3"/>
    </row>
    <row r="150" spans="1:7" x14ac:dyDescent="0.25">
      <c r="A150" s="7" t="s">
        <v>31</v>
      </c>
      <c r="B150" s="1" t="s">
        <v>43</v>
      </c>
      <c r="C150" s="3"/>
      <c r="D150" s="3"/>
      <c r="E150" s="3"/>
      <c r="F150" s="3"/>
      <c r="G150" s="3"/>
    </row>
    <row r="151" spans="1:7" x14ac:dyDescent="0.25">
      <c r="A151" s="7" t="s">
        <v>30</v>
      </c>
      <c r="B151" s="1" t="s">
        <v>40</v>
      </c>
      <c r="C151" s="3">
        <v>20977</v>
      </c>
      <c r="D151" s="3"/>
      <c r="E151" s="3"/>
      <c r="F151" s="3"/>
      <c r="G151" s="3"/>
    </row>
    <row r="154" spans="1:7" x14ac:dyDescent="0.25">
      <c r="B154" s="44" t="s">
        <v>70</v>
      </c>
    </row>
    <row r="155" spans="1:7" x14ac:dyDescent="0.25">
      <c r="B155" s="45"/>
    </row>
    <row r="156" spans="1:7" x14ac:dyDescent="0.25">
      <c r="B156" s="45" t="s">
        <v>71</v>
      </c>
    </row>
  </sheetData>
  <mergeCells count="1">
    <mergeCell ref="B3:G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Privitak 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Dubravka Granić</cp:lastModifiedBy>
  <cp:lastPrinted>2023-10-04T10:19:59Z</cp:lastPrinted>
  <dcterms:created xsi:type="dcterms:W3CDTF">2022-10-31T10:11:38Z</dcterms:created>
  <dcterms:modified xsi:type="dcterms:W3CDTF">2025-12-22T13:22:59Z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